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00" windowHeight="7875" activeTab="0"/>
  </bookViews>
  <sheets>
    <sheet name="Intro" sheetId="1" r:id="rId1"/>
    <sheet name="Example" sheetId="2" r:id="rId2"/>
    <sheet name="Short&amp;LongRun" sheetId="3" r:id="rId3"/>
    <sheet name="BehindTheScenes" sheetId="4" r:id="rId4"/>
    <sheet name="Q&amp;A" sheetId="5" r:id="rId5"/>
  </sheets>
  <externalReferences>
    <externalReference r:id="rId8"/>
  </externalReferences>
  <definedNames>
    <definedName name="Adjustment_Parameter">'Example'!$B$3</definedName>
    <definedName name="beta0" localSheetId="3">'BehindTheScenes'!$J$4</definedName>
    <definedName name="beta1" localSheetId="3">'BehindTheScenes'!$J$5</definedName>
    <definedName name="Desired_Level">'Example'!$B$5</definedName>
    <definedName name="gamma0" localSheetId="3">'BehindTheScenes'!$B$3</definedName>
    <definedName name="gamma0" localSheetId="2">'Short&amp;LongRun'!$B$2</definedName>
    <definedName name="gamma0">'[1]Example'!$B$2</definedName>
    <definedName name="gamma1" localSheetId="3">'BehindTheScenes'!$B$4</definedName>
    <definedName name="gamma1" localSheetId="2">'Short&amp;LongRun'!$B$3</definedName>
    <definedName name="gamma1">'[1]Example'!$B$3</definedName>
    <definedName name="gamma2" localSheetId="3">'BehindTheScenes'!$B$5</definedName>
    <definedName name="gamma2" localSheetId="2">'Short&amp;LongRun'!$B$4</definedName>
    <definedName name="gamma2">'[1]Example'!$B$4</definedName>
    <definedName name="Initial_Level">'Example'!$B$4</definedName>
    <definedName name="lambda">'BehindTheScenes'!$J$3</definedName>
  </definedNames>
  <calcPr fullCalcOnLoad="1"/>
</workbook>
</file>

<file path=xl/comments3.xml><?xml version="1.0" encoding="utf-8"?>
<comments xmlns="http://schemas.openxmlformats.org/spreadsheetml/2006/main">
  <authors>
    <author>Frank M. Howland</author>
  </authors>
  <commentList>
    <comment ref="D8" authorId="0">
      <text>
        <r>
          <rPr>
            <b/>
            <sz val="8"/>
            <rFont val="Tahoma"/>
            <family val="0"/>
          </rPr>
          <t>We start Y at its long-run equilibrium value.</t>
        </r>
      </text>
    </comment>
    <comment ref="L8" authorId="0">
      <text>
        <r>
          <rPr>
            <b/>
            <sz val="8"/>
            <rFont val="Tahoma"/>
            <family val="0"/>
          </rPr>
          <t>We start Y at its long-run equilibrium value.</t>
        </r>
      </text>
    </comment>
  </commentList>
</comments>
</file>

<file path=xl/comments4.xml><?xml version="1.0" encoding="utf-8"?>
<comments xmlns="http://schemas.openxmlformats.org/spreadsheetml/2006/main">
  <authors>
    <author>Frank M. Howland</author>
  </authors>
  <commentList>
    <comment ref="E11" authorId="0">
      <text>
        <r>
          <rPr>
            <b/>
            <sz val="8"/>
            <rFont val="Tahoma"/>
            <family val="0"/>
          </rPr>
          <t>We start Y at its long-run equilibrium value.</t>
        </r>
      </text>
    </comment>
    <comment ref="Q11" authorId="0">
      <text>
        <r>
          <rPr>
            <b/>
            <sz val="8"/>
            <rFont val="Tahoma"/>
            <family val="0"/>
          </rPr>
          <t>We start Y at its long-run equilibrium value.</t>
        </r>
      </text>
    </comment>
  </commentList>
</comments>
</file>

<file path=xl/sharedStrings.xml><?xml version="1.0" encoding="utf-8"?>
<sst xmlns="http://schemas.openxmlformats.org/spreadsheetml/2006/main" count="81" uniqueCount="61">
  <si>
    <t>Time</t>
  </si>
  <si>
    <t>Y</t>
  </si>
  <si>
    <t>Y*</t>
  </si>
  <si>
    <t>Intro to PartialAdjustment.xls</t>
  </si>
  <si>
    <t>Parameters</t>
  </si>
  <si>
    <t>Y: actual level of Y.</t>
  </si>
  <si>
    <t>Y*: desired level of Y.</t>
  </si>
  <si>
    <r>
      <t>Rate of Adjustment (</t>
    </r>
    <r>
      <rPr>
        <sz val="10"/>
        <rFont val="Symbol"/>
        <family val="1"/>
      </rPr>
      <t>l</t>
    </r>
    <r>
      <rPr>
        <sz val="10"/>
        <rFont val="Arial"/>
        <family val="0"/>
      </rPr>
      <t>)</t>
    </r>
  </si>
  <si>
    <r>
      <t>Initial Level (Y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</si>
  <si>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Desired Level (Y*)</t>
  </si>
  <si>
    <t>Q&amp;A for PartialAdjustment.xls</t>
  </si>
  <si>
    <t xml:space="preserve">Use pictures of different versions of the chart in the Example sheet to illustrate your answer.  </t>
  </si>
  <si>
    <t>on an endogenous variable when lagged endogenous variable is included in the model.</t>
  </si>
  <si>
    <t>The Partial Adjustment Process</t>
  </si>
  <si>
    <t>The Observed DGP:</t>
  </si>
  <si>
    <t>The Partial Adjustment Model</t>
  </si>
  <si>
    <t>Original Parameters</t>
  </si>
  <si>
    <t>l</t>
  </si>
  <si>
    <t>Long-Run Change in Y</t>
  </si>
  <si>
    <t>One Time Change in X</t>
  </si>
  <si>
    <t>Permanent Change in X</t>
  </si>
  <si>
    <t>t</t>
  </si>
  <si>
    <t>X</t>
  </si>
  <si>
    <r>
      <t>g</t>
    </r>
    <r>
      <rPr>
        <vertAlign val="subscript"/>
        <sz val="10"/>
        <rFont val="Symbol"/>
        <family val="1"/>
      </rPr>
      <t>0</t>
    </r>
  </si>
  <si>
    <r>
      <t>g</t>
    </r>
    <r>
      <rPr>
        <vertAlign val="subscript"/>
        <sz val="10"/>
        <rFont val="Symbol"/>
        <family val="1"/>
      </rPr>
      <t>1</t>
    </r>
  </si>
  <si>
    <r>
      <t>b</t>
    </r>
    <r>
      <rPr>
        <vertAlign val="subscript"/>
        <sz val="10"/>
        <rFont val="Arial"/>
        <family val="2"/>
      </rPr>
      <t>0</t>
    </r>
  </si>
  <si>
    <r>
      <t>g</t>
    </r>
    <r>
      <rPr>
        <vertAlign val="subscript"/>
        <sz val="10"/>
        <rFont val="Symbol"/>
        <family val="1"/>
      </rPr>
      <t>2</t>
    </r>
  </si>
  <si>
    <r>
      <t>b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</si>
  <si>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t</t>
    </r>
  </si>
  <si>
    <r>
      <t>Y</t>
    </r>
    <r>
      <rPr>
        <vertAlign val="subscript"/>
        <sz val="10"/>
        <rFont val="Arial"/>
        <family val="2"/>
      </rPr>
      <t>t-1</t>
    </r>
  </si>
  <si>
    <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</t>
    </r>
  </si>
  <si>
    <r>
      <t>Y</t>
    </r>
    <r>
      <rPr>
        <vertAlign val="subscript"/>
        <sz val="10"/>
        <rFont val="Arial"/>
        <family val="2"/>
      </rPr>
      <t>t</t>
    </r>
  </si>
  <si>
    <t>The DGP:</t>
  </si>
  <si>
    <r>
      <t xml:space="preserve">The </t>
    </r>
    <r>
      <rPr>
        <i/>
        <sz val="10"/>
        <rFont val="Arial"/>
        <family val="2"/>
      </rPr>
      <t>Example</t>
    </r>
    <r>
      <rPr>
        <sz val="10"/>
        <rFont val="Arial"/>
        <family val="0"/>
      </rPr>
      <t xml:space="preserve"> sheet demonstrates a simple partial adjustment process.  </t>
    </r>
  </si>
  <si>
    <r>
      <t xml:space="preserve">The </t>
    </r>
    <r>
      <rPr>
        <i/>
        <sz val="10"/>
        <rFont val="Arial"/>
        <family val="2"/>
      </rPr>
      <t>Short&amp;LongRun</t>
    </r>
    <r>
      <rPr>
        <sz val="10"/>
        <rFont val="Arial"/>
        <family val="0"/>
      </rPr>
      <t xml:space="preserve"> sheet demonstrates the short-run and long-run impacts of a change in an exogenous variable</t>
    </r>
  </si>
  <si>
    <r>
      <t xml:space="preserve">The </t>
    </r>
    <r>
      <rPr>
        <i/>
        <sz val="10"/>
        <rFont val="Arial"/>
        <family val="2"/>
      </rPr>
      <t>BehindTheScenes</t>
    </r>
    <r>
      <rPr>
        <sz val="10"/>
        <rFont val="Arial"/>
        <family val="0"/>
      </rPr>
      <t xml:space="preserve"> sheet explains the Observed Y equation in terms of a partial adjustment model.</t>
    </r>
  </si>
  <si>
    <r>
      <t xml:space="preserve">The </t>
    </r>
    <r>
      <rPr>
        <i/>
        <sz val="10"/>
        <rFont val="Arial"/>
        <family val="2"/>
      </rPr>
      <t>Q&amp;A</t>
    </r>
    <r>
      <rPr>
        <sz val="10"/>
        <rFont val="Arial"/>
        <family val="0"/>
      </rPr>
      <t xml:space="preserve"> sheet contains problems.</t>
    </r>
  </si>
  <si>
    <t>Here are a few things to keep in mind:</t>
  </si>
  <si>
    <t>Establishing the new long-run solution via numerical methods can be tricky.</t>
  </si>
  <si>
    <t>We keep inching closer and closer, but we will never get there.</t>
  </si>
  <si>
    <t>2) Excel has finite (double) precision and cannot compute beyond 15 decimal places.</t>
  </si>
  <si>
    <r>
      <t xml:space="preserve">At some point (depending on </t>
    </r>
    <r>
      <rPr>
        <sz val="10"/>
        <rFont val="Symbol"/>
        <family val="1"/>
      </rPr>
      <t>l</t>
    </r>
    <r>
      <rPr>
        <sz val="10"/>
        <rFont val="Arial"/>
        <family val="0"/>
      </rPr>
      <t>), it will jump from a value with many decimal places to an integer.</t>
    </r>
  </si>
  <si>
    <t>but that may not be true.</t>
  </si>
  <si>
    <t>Let us apply the third idea.  Widen column L.</t>
  </si>
  <si>
    <r>
      <t xml:space="preserve">With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(which is 1 - </t>
    </r>
    <r>
      <rPr>
        <sz val="10"/>
        <rFont val="Symbol"/>
        <family val="1"/>
      </rPr>
      <t>l</t>
    </r>
    <r>
      <rPr>
        <sz val="10"/>
        <rFont val="Arial"/>
        <family val="0"/>
      </rPr>
      <t>) = 0.6, the solution now appears to be reached at t=43 instead of t=25.</t>
    </r>
  </si>
  <si>
    <t>Points 1 and 2, however, should convince you that this is wrong.</t>
  </si>
  <si>
    <t>Change cell B3 to 0.9.</t>
  </si>
  <si>
    <t>With this slower adjustment parameter, 100 periods is not enough to reach Excel's limit of precision.</t>
  </si>
  <si>
    <t>This changes the adjustment parameter to 0.1 and also changes the betas so we get a new long-run solution.</t>
  </si>
  <si>
    <t>Clearly, however, the new long-run solution is 80.</t>
  </si>
  <si>
    <t>We chose t=100 as a reasonable value at which to establish the long-run solution.</t>
  </si>
  <si>
    <r>
      <t xml:space="preserve">It will work for most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, that is, as long as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is not almost 1.</t>
    </r>
  </si>
  <si>
    <r>
      <t xml:space="preserve">1) With a partial adjustment mechanism defined by </t>
    </r>
    <r>
      <rPr>
        <sz val="10"/>
        <rFont val="Symbol"/>
        <family val="1"/>
      </rPr>
      <t>l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* - 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0"/>
      </rPr>
      <t>), the exact long-run solution will never be reached.</t>
    </r>
  </si>
  <si>
    <t>3) Excel's display depends on the width of the column.  It may seem like a number is an integer,</t>
  </si>
  <si>
    <r>
      <t xml:space="preserve">In fact, Excel reached the limit of its precision at t=43 and was unable to add a tiny fraction more to the previous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>.</t>
    </r>
  </si>
  <si>
    <r>
      <t xml:space="preserve">1. </t>
    </r>
    <r>
      <rPr>
        <i/>
        <sz val="10"/>
        <rFont val="Arial"/>
        <family val="2"/>
      </rPr>
      <t>(Example</t>
    </r>
    <r>
      <rPr>
        <sz val="10"/>
        <rFont val="Arial"/>
        <family val="0"/>
      </rPr>
      <t xml:space="preserve"> sheet) Work with the example where 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100 and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* = 50.  For what values of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does the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series move asymptotically toward 50?</t>
    </r>
  </si>
  <si>
    <r>
      <t xml:space="preserve">2.  (Short&amp;LongRun sheet) The value of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1 (or l if you are starting from the partial adjustment model) determines whether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is stable, that is whether </t>
    </r>
  </si>
  <si>
    <r>
      <t>Y</t>
    </r>
    <r>
      <rPr>
        <sz val="10"/>
        <rFont val="Arial"/>
        <family val="0"/>
      </rPr>
      <t xml:space="preserve"> moves toward a long-run equilibrium.  Experiment with different values of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1 to find out which ranges for </t>
    </r>
    <r>
      <rPr>
        <sz val="10"/>
        <rFont val="Symbol"/>
        <family val="1"/>
      </rPr>
      <t>g</t>
    </r>
    <r>
      <rPr>
        <sz val="10"/>
        <rFont val="Arial"/>
        <family val="0"/>
      </rPr>
      <t>1 lead to a stable model.</t>
    </r>
  </si>
  <si>
    <r>
      <t xml:space="preserve">Note: You can figure things out by looking at the "One Time Change in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" scenario in the </t>
    </r>
    <r>
      <rPr>
        <i/>
        <sz val="10"/>
        <rFont val="Arial"/>
        <family val="2"/>
      </rPr>
      <t>BehindTheScenes</t>
    </r>
    <r>
      <rPr>
        <sz val="10"/>
        <rFont val="Arial"/>
        <family val="0"/>
      </rPr>
      <t xml:space="preserve"> sheet.</t>
    </r>
  </si>
  <si>
    <r>
      <t xml:space="preserve">When you set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1 equal to 1, you will need to change the formula for 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; just set 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equal to 0. </t>
    </r>
  </si>
  <si>
    <r>
      <t xml:space="preserve">The formula for 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is =gamma0/(1-gamma1).  You may also wish to change the chart so that you see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over a greater range of time.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</si>
</sst>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Symbol"/>
      <family val="1"/>
    </font>
    <font>
      <b/>
      <sz val="8"/>
      <name val="Tahoma"/>
      <family val="0"/>
    </font>
    <font>
      <b/>
      <sz val="9.75"/>
      <name val="Arial"/>
      <family val="2"/>
    </font>
    <font>
      <b/>
      <sz val="9"/>
      <name val="Arial"/>
      <family val="2"/>
    </font>
    <font>
      <sz val="5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13" fillId="2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99"/>
          <c:w val="0.947"/>
          <c:h val="0.6927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Example!$A$8:$A$28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Example!$B$8:$B$28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Desired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Example!$A$9:$A$28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Example!$C$9:$C$28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8101136"/>
        <c:axId val="51583633"/>
      </c:scatterChart>
      <c:valAx>
        <c:axId val="2810113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crossBetween val="midCat"/>
        <c:dispUnits/>
      </c:valAx>
      <c:valAx>
        <c:axId val="515836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81011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4675"/>
          <c:y val="0.0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One Time Change in X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025"/>
          <c:w val="0.919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'Short&amp;LongRun'!$D$7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'Short&amp;LongRun'!$A$8:$A$23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'Short&amp;LongRun'!$D$8:$D$23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61599514"/>
        <c:axId val="17524715"/>
      </c:scatterChart>
      <c:valAx>
        <c:axId val="61599514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crossBetween val="midCat"/>
        <c:dispUnits/>
      </c:valAx>
      <c:valAx>
        <c:axId val="1752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Effects of Permanent Change in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'Short&amp;LongRun'!$L$7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'Short&amp;LongRun'!$I$8:$I$38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'Short&amp;LongRun'!$L$8:$L$38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504708"/>
        <c:axId val="10215781"/>
      </c:scatterChart>
      <c:valAx>
        <c:axId val="23504708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15781"/>
        <c:crosses val="autoZero"/>
        <c:crossBetween val="midCat"/>
        <c:dispUnits/>
      </c:valAx>
      <c:valAx>
        <c:axId val="10215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047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One Time Change in X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55"/>
          <c:w val="0.889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BehindTheScenes!$E$10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BehindTheScenes!$A$11:$A$26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BehindTheScenes!$E$11:$E$26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BehindTheScenes!$D$10</c:f>
              <c:strCache>
                <c:ptCount val="1"/>
                <c:pt idx="0">
                  <c:v>Yt*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BehindTheScenes!$A$11:$A$26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BehindTheScenes!$D$11:$D$26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4833166"/>
        <c:axId val="22171903"/>
      </c:scatterChart>
      <c:valAx>
        <c:axId val="24833166"/>
        <c:scaling>
          <c:orientation val="minMax"/>
          <c:max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crossBetween val="midCat"/>
        <c:dispUnits/>
      </c:valAx>
      <c:valAx>
        <c:axId val="2217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331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75"/>
          <c:y val="0.1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Effects of Permanent Change in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61"/>
          <c:w val="0.909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BehindTheScenes!$Q$10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BehindTheScenes!$M$11:$M$41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BehindTheScenes!$Q$11:$Q$41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BehindTheScenes!$P$10</c:f>
              <c:strCache>
                <c:ptCount val="1"/>
                <c:pt idx="0">
                  <c:v>Yt*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BehindTheScenes!$M$11:$M$26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BehindTheScenes!$P$11:$P$26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65329400"/>
        <c:axId val="51093689"/>
      </c:scatterChart>
      <c:valAx>
        <c:axId val="65329400"/>
        <c:scaling>
          <c:orientation val="minMax"/>
          <c:max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crossBetween val="midCat"/>
        <c:dispUnits/>
      </c:valAx>
      <c:valAx>
        <c:axId val="51093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294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0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0.08125</cdr:y>
    </cdr:from>
    <cdr:to>
      <cdr:x>0.604</cdr:x>
      <cdr:y>0.1555</cdr:y>
    </cdr:to>
    <cdr:sp textlink="Example!$O$4">
      <cdr:nvSpPr>
        <cdr:cNvPr id="1" name="TextBox 3"/>
        <cdr:cNvSpPr txBox="1">
          <a:spLocks noChangeArrowheads="1"/>
        </cdr:cNvSpPr>
      </cdr:nvSpPr>
      <cdr:spPr>
        <a:xfrm>
          <a:off x="200025" y="219075"/>
          <a:ext cx="1600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44ba93f-ea25-488b-934e-009be6eb9d1e}" type="TxLink"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Rate of Adjustment = 0.40</a:t>
          </a:fld>
        </a:p>
      </cdr:txBody>
    </cdr:sp>
  </cdr:relSizeAnchor>
  <cdr:relSizeAnchor xmlns:cdr="http://schemas.openxmlformats.org/drawingml/2006/chartDrawing">
    <cdr:from>
      <cdr:x>0.04025</cdr:x>
      <cdr:y>0.043</cdr:y>
    </cdr:from>
    <cdr:to>
      <cdr:x>0.68225</cdr:x>
      <cdr:y>0.12075</cdr:y>
    </cdr:to>
    <cdr:sp textlink="Example!$O$4">
      <cdr:nvSpPr>
        <cdr:cNvPr id="2" name="TextBox 5"/>
        <cdr:cNvSpPr txBox="1">
          <a:spLocks noChangeArrowheads="1"/>
        </cdr:cNvSpPr>
      </cdr:nvSpPr>
      <cdr:spPr>
        <a:xfrm>
          <a:off x="114300" y="114300"/>
          <a:ext cx="1914525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fld id="{673d8e86-33b5-417c-a947-14908ecdf49b}" type="TxLink">
            <a:rPr lang="en-US" cap="none" sz="1000" b="0" i="0" u="none" baseline="0">
              <a:latin typeface="Arial"/>
              <a:ea typeface="Arial"/>
              <a:cs typeface="Arial"/>
            </a:rPr>
            <a:t>Rate of Adjustment = 0.40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7</xdr:col>
      <xdr:colOff>552450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124075" y="1314450"/>
        <a:ext cx="2981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8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190750" y="866775"/>
        <a:ext cx="24384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6496050" y="866775"/>
        <a:ext cx="24384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676525" y="1571625"/>
        <a:ext cx="3209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7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9639300" y="1247775"/>
        <a:ext cx="30480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ortAndLongRunImp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xample"/>
      <sheetName val="BehindTheScenes"/>
      <sheetName val="Q&amp;A"/>
    </sheetNames>
    <sheetDataSet>
      <sheetData sheetId="1">
        <row r="2">
          <cell r="B2">
            <v>5</v>
          </cell>
        </row>
        <row r="3">
          <cell r="B3">
            <v>0.6</v>
          </cell>
        </row>
        <row r="4">
          <cell r="B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oleObject" Target="../embeddings/oleObject_3_2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1"/>
  <sheetViews>
    <sheetView showGridLines="0" tabSelected="1" workbookViewId="0" topLeftCell="A1">
      <selection activeCell="A2" sqref="A2"/>
    </sheetView>
  </sheetViews>
  <sheetFormatPr defaultColWidth="9.140625" defaultRowHeight="12.75"/>
  <sheetData>
    <row r="1" ht="15.75">
      <c r="A1" s="1" t="s">
        <v>3</v>
      </c>
    </row>
    <row r="4" ht="12.75">
      <c r="A4" t="s">
        <v>33</v>
      </c>
    </row>
    <row r="6" ht="12.75">
      <c r="A6" t="s">
        <v>34</v>
      </c>
    </row>
    <row r="7" ht="12.75">
      <c r="A7" t="s">
        <v>12</v>
      </c>
    </row>
    <row r="9" ht="12.75">
      <c r="A9" t="s">
        <v>35</v>
      </c>
    </row>
    <row r="11" ht="12.75">
      <c r="A11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O2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4.00390625" style="0" customWidth="1"/>
    <col min="2" max="2" width="10.00390625" style="0" customWidth="1"/>
    <col min="3" max="3" width="7.7109375" style="0" customWidth="1"/>
  </cols>
  <sheetData>
    <row r="2" spans="1:2" ht="12.75">
      <c r="A2" s="18" t="s">
        <v>4</v>
      </c>
      <c r="B2" s="18"/>
    </row>
    <row r="3" spans="1:2" ht="25.5">
      <c r="A3" s="4" t="s">
        <v>7</v>
      </c>
      <c r="B3" s="14">
        <v>0.4</v>
      </c>
    </row>
    <row r="4" spans="1:15" ht="15.75">
      <c r="A4" s="4" t="s">
        <v>8</v>
      </c>
      <c r="B4" s="14">
        <v>100</v>
      </c>
      <c r="D4" t="s">
        <v>6</v>
      </c>
      <c r="O4" s="17" t="str">
        <f>"Rate of Adjustment = "&amp;TEXT(Adjustment_Parameter,"0.00")</f>
        <v>Rate of Adjustment = 0.40</v>
      </c>
    </row>
    <row r="5" spans="1:4" ht="24" customHeight="1">
      <c r="A5" s="4" t="s">
        <v>9</v>
      </c>
      <c r="B5" s="14">
        <v>50</v>
      </c>
      <c r="D5" t="s">
        <v>5</v>
      </c>
    </row>
    <row r="7" spans="1:3" ht="12.75">
      <c r="A7" s="2" t="s">
        <v>0</v>
      </c>
      <c r="B7" s="5" t="s">
        <v>1</v>
      </c>
      <c r="C7" s="5" t="s">
        <v>2</v>
      </c>
    </row>
    <row r="8" spans="1:3" ht="12.75">
      <c r="A8" s="2">
        <v>0</v>
      </c>
      <c r="B8" s="3">
        <f>Initial_Level</f>
        <v>100</v>
      </c>
      <c r="C8" s="2"/>
    </row>
    <row r="9" spans="1:3" ht="12.75">
      <c r="A9" s="2">
        <v>1</v>
      </c>
      <c r="B9" s="3">
        <f aca="true" t="shared" si="0" ref="B9:B28">B8+Adjustment_Parameter*(Desired_Level-B8)</f>
        <v>80</v>
      </c>
      <c r="C9" s="2">
        <f aca="true" t="shared" si="1" ref="C9:C28">Desired_Level</f>
        <v>50</v>
      </c>
    </row>
    <row r="10" spans="1:3" ht="12.75">
      <c r="A10" s="2">
        <v>2</v>
      </c>
      <c r="B10" s="3">
        <f t="shared" si="0"/>
        <v>68</v>
      </c>
      <c r="C10" s="2">
        <f t="shared" si="1"/>
        <v>50</v>
      </c>
    </row>
    <row r="11" spans="1:3" ht="12.75">
      <c r="A11" s="2">
        <v>3</v>
      </c>
      <c r="B11" s="3">
        <f t="shared" si="0"/>
        <v>60.8</v>
      </c>
      <c r="C11" s="2">
        <f t="shared" si="1"/>
        <v>50</v>
      </c>
    </row>
    <row r="12" spans="1:3" ht="12.75">
      <c r="A12" s="2">
        <v>4</v>
      </c>
      <c r="B12" s="3">
        <f t="shared" si="0"/>
        <v>56.48</v>
      </c>
      <c r="C12" s="2">
        <f t="shared" si="1"/>
        <v>50</v>
      </c>
    </row>
    <row r="13" spans="1:3" ht="12.75">
      <c r="A13" s="2">
        <v>5</v>
      </c>
      <c r="B13" s="3">
        <f t="shared" si="0"/>
        <v>53.888</v>
      </c>
      <c r="C13" s="2">
        <f t="shared" si="1"/>
        <v>50</v>
      </c>
    </row>
    <row r="14" spans="1:3" ht="12.75">
      <c r="A14" s="2">
        <v>6</v>
      </c>
      <c r="B14" s="3">
        <f t="shared" si="0"/>
        <v>52.3328</v>
      </c>
      <c r="C14" s="2">
        <f t="shared" si="1"/>
        <v>50</v>
      </c>
    </row>
    <row r="15" spans="1:3" ht="12.75">
      <c r="A15" s="2">
        <v>7</v>
      </c>
      <c r="B15" s="3">
        <f t="shared" si="0"/>
        <v>51.39968</v>
      </c>
      <c r="C15" s="2">
        <f t="shared" si="1"/>
        <v>50</v>
      </c>
    </row>
    <row r="16" spans="1:3" ht="12.75">
      <c r="A16" s="2">
        <v>8</v>
      </c>
      <c r="B16" s="3">
        <f t="shared" si="0"/>
        <v>50.839808</v>
      </c>
      <c r="C16" s="2">
        <f t="shared" si="1"/>
        <v>50</v>
      </c>
    </row>
    <row r="17" spans="1:3" ht="12.75">
      <c r="A17" s="2">
        <v>9</v>
      </c>
      <c r="B17" s="3">
        <f t="shared" si="0"/>
        <v>50.5038848</v>
      </c>
      <c r="C17" s="2">
        <f t="shared" si="1"/>
        <v>50</v>
      </c>
    </row>
    <row r="18" spans="1:3" ht="12.75">
      <c r="A18" s="2">
        <v>10</v>
      </c>
      <c r="B18" s="3">
        <f t="shared" si="0"/>
        <v>50.30233088</v>
      </c>
      <c r="C18" s="2">
        <f t="shared" si="1"/>
        <v>50</v>
      </c>
    </row>
    <row r="19" spans="1:3" ht="12.75">
      <c r="A19" s="2">
        <v>11</v>
      </c>
      <c r="B19" s="3">
        <f t="shared" si="0"/>
        <v>50.181398528</v>
      </c>
      <c r="C19" s="2">
        <f t="shared" si="1"/>
        <v>50</v>
      </c>
    </row>
    <row r="20" spans="1:3" ht="12.75">
      <c r="A20" s="2">
        <v>12</v>
      </c>
      <c r="B20" s="3">
        <f t="shared" si="0"/>
        <v>50.1088391168</v>
      </c>
      <c r="C20" s="2">
        <f t="shared" si="1"/>
        <v>50</v>
      </c>
    </row>
    <row r="21" spans="1:3" ht="12.75">
      <c r="A21" s="2">
        <v>13</v>
      </c>
      <c r="B21" s="3">
        <f t="shared" si="0"/>
        <v>50.065303470079996</v>
      </c>
      <c r="C21" s="2">
        <f t="shared" si="1"/>
        <v>50</v>
      </c>
    </row>
    <row r="22" spans="1:3" ht="12.75">
      <c r="A22" s="2">
        <v>14</v>
      </c>
      <c r="B22" s="3">
        <f t="shared" si="0"/>
        <v>50.039182082048</v>
      </c>
      <c r="C22" s="2">
        <f t="shared" si="1"/>
        <v>50</v>
      </c>
    </row>
    <row r="23" spans="1:3" ht="12.75">
      <c r="A23" s="2">
        <v>15</v>
      </c>
      <c r="B23" s="3">
        <f t="shared" si="0"/>
        <v>50.0235092492288</v>
      </c>
      <c r="C23" s="2">
        <f t="shared" si="1"/>
        <v>50</v>
      </c>
    </row>
    <row r="24" spans="1:3" ht="12.75">
      <c r="A24" s="2">
        <v>16</v>
      </c>
      <c r="B24" s="3">
        <f t="shared" si="0"/>
        <v>50.014105549537284</v>
      </c>
      <c r="C24" s="2">
        <f t="shared" si="1"/>
        <v>50</v>
      </c>
    </row>
    <row r="25" spans="1:3" ht="12.75">
      <c r="A25" s="2">
        <v>17</v>
      </c>
      <c r="B25" s="3">
        <f t="shared" si="0"/>
        <v>50.00846332972237</v>
      </c>
      <c r="C25" s="2">
        <f t="shared" si="1"/>
        <v>50</v>
      </c>
    </row>
    <row r="26" spans="1:3" ht="12.75">
      <c r="A26" s="2">
        <v>18</v>
      </c>
      <c r="B26" s="3">
        <f t="shared" si="0"/>
        <v>50.00507799783342</v>
      </c>
      <c r="C26" s="2">
        <f t="shared" si="1"/>
        <v>50</v>
      </c>
    </row>
    <row r="27" spans="1:3" ht="12.75">
      <c r="A27" s="2">
        <v>19</v>
      </c>
      <c r="B27" s="3">
        <f t="shared" si="0"/>
        <v>50.00304679870005</v>
      </c>
      <c r="C27" s="2">
        <f t="shared" si="1"/>
        <v>50</v>
      </c>
    </row>
    <row r="28" spans="1:3" ht="12.75">
      <c r="A28" s="2">
        <v>20</v>
      </c>
      <c r="B28" s="3">
        <f t="shared" si="0"/>
        <v>50.001828079220026</v>
      </c>
      <c r="C28" s="2">
        <f t="shared" si="1"/>
        <v>50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23181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108"/>
  <sheetViews>
    <sheetView showGridLines="0" workbookViewId="0" topLeftCell="A1">
      <selection activeCell="A1" sqref="A1:B1"/>
    </sheetView>
  </sheetViews>
  <sheetFormatPr defaultColWidth="9.140625" defaultRowHeight="12.75"/>
  <cols>
    <col min="3" max="3" width="7.140625" style="0" customWidth="1"/>
    <col min="4" max="4" width="7.421875" style="0" customWidth="1"/>
    <col min="9" max="9" width="5.140625" style="0" customWidth="1"/>
    <col min="10" max="10" width="6.8515625" style="0" customWidth="1"/>
    <col min="11" max="12" width="8.00390625" style="0" customWidth="1"/>
  </cols>
  <sheetData>
    <row r="1" spans="1:5" ht="12.75">
      <c r="A1" s="18" t="s">
        <v>4</v>
      </c>
      <c r="B1" s="18"/>
      <c r="E1" t="s">
        <v>32</v>
      </c>
    </row>
    <row r="2" spans="1:2" ht="14.25">
      <c r="A2" s="13" t="s">
        <v>23</v>
      </c>
      <c r="B2" s="14">
        <v>5</v>
      </c>
    </row>
    <row r="3" spans="1:2" ht="14.25">
      <c r="A3" s="13" t="s">
        <v>24</v>
      </c>
      <c r="B3" s="14">
        <v>0.6</v>
      </c>
    </row>
    <row r="4" spans="1:2" ht="14.25">
      <c r="A4" s="13" t="s">
        <v>26</v>
      </c>
      <c r="B4" s="14">
        <v>3</v>
      </c>
    </row>
    <row r="5" spans="1:12" ht="12.75">
      <c r="A5" s="10"/>
      <c r="B5" s="11"/>
      <c r="I5" s="19" t="s">
        <v>18</v>
      </c>
      <c r="J5" s="20"/>
      <c r="K5" s="21"/>
      <c r="L5" s="2">
        <f>L108-L8</f>
        <v>7.499999999999993</v>
      </c>
    </row>
    <row r="6" spans="1:12" ht="12.75">
      <c r="A6" s="18" t="s">
        <v>19</v>
      </c>
      <c r="B6" s="18"/>
      <c r="C6" s="18"/>
      <c r="D6" s="18"/>
      <c r="I6" s="18" t="s">
        <v>20</v>
      </c>
      <c r="J6" s="18"/>
      <c r="K6" s="18"/>
      <c r="L6" s="18"/>
    </row>
    <row r="7" spans="1:12" ht="15.75">
      <c r="A7" s="2" t="s">
        <v>21</v>
      </c>
      <c r="B7" s="2" t="s">
        <v>28</v>
      </c>
      <c r="C7" s="2" t="s">
        <v>29</v>
      </c>
      <c r="D7" s="2" t="s">
        <v>31</v>
      </c>
      <c r="I7" s="2" t="s">
        <v>21</v>
      </c>
      <c r="J7" s="2" t="s">
        <v>22</v>
      </c>
      <c r="K7" s="2" t="s">
        <v>29</v>
      </c>
      <c r="L7" s="2" t="s">
        <v>1</v>
      </c>
    </row>
    <row r="8" spans="1:12" ht="12.75">
      <c r="A8" s="2">
        <v>0</v>
      </c>
      <c r="B8" s="2">
        <v>0</v>
      </c>
      <c r="C8" s="2"/>
      <c r="D8" s="2">
        <f>(gamma0+gamma2*B8)/(1-gamma1)</f>
        <v>12.5</v>
      </c>
      <c r="I8" s="2">
        <v>0</v>
      </c>
      <c r="J8" s="2">
        <v>0</v>
      </c>
      <c r="K8" s="2"/>
      <c r="L8" s="2">
        <f>(gamma0+gamma2*J8)/(1-gamma1)</f>
        <v>12.5</v>
      </c>
    </row>
    <row r="9" spans="1:12" ht="12.75">
      <c r="A9" s="2">
        <v>1</v>
      </c>
      <c r="B9" s="2">
        <v>0</v>
      </c>
      <c r="C9" s="2">
        <f aca="true" t="shared" si="0" ref="C9:C23">D8</f>
        <v>12.5</v>
      </c>
      <c r="D9" s="2">
        <f aca="true" t="shared" si="1" ref="D9:D23">gamma0+gamma1*C9+gamma2*B9</f>
        <v>12.5</v>
      </c>
      <c r="I9" s="2">
        <v>1</v>
      </c>
      <c r="J9" s="2">
        <v>0</v>
      </c>
      <c r="K9" s="2">
        <f aca="true" t="shared" si="2" ref="K9:K40">L8</f>
        <v>12.5</v>
      </c>
      <c r="L9" s="2">
        <f aca="true" t="shared" si="3" ref="L9:L40">gamma0+gamma1*K9+gamma2*J9</f>
        <v>12.5</v>
      </c>
    </row>
    <row r="10" spans="1:12" ht="12.75">
      <c r="A10" s="2">
        <v>2</v>
      </c>
      <c r="B10" s="2">
        <v>1</v>
      </c>
      <c r="C10" s="2">
        <f t="shared" si="0"/>
        <v>12.5</v>
      </c>
      <c r="D10" s="2">
        <f t="shared" si="1"/>
        <v>15.5</v>
      </c>
      <c r="I10" s="2">
        <v>2</v>
      </c>
      <c r="J10" s="2">
        <v>1</v>
      </c>
      <c r="K10" s="2">
        <f t="shared" si="2"/>
        <v>12.5</v>
      </c>
      <c r="L10" s="2">
        <f t="shared" si="3"/>
        <v>15.5</v>
      </c>
    </row>
    <row r="11" spans="1:12" ht="12.75">
      <c r="A11" s="2">
        <v>3</v>
      </c>
      <c r="B11" s="2">
        <v>0</v>
      </c>
      <c r="C11" s="2">
        <f t="shared" si="0"/>
        <v>15.5</v>
      </c>
      <c r="D11" s="2">
        <f t="shared" si="1"/>
        <v>14.299999999999999</v>
      </c>
      <c r="I11" s="2">
        <v>3</v>
      </c>
      <c r="J11" s="2">
        <v>1</v>
      </c>
      <c r="K11" s="2">
        <f t="shared" si="2"/>
        <v>15.5</v>
      </c>
      <c r="L11" s="2">
        <f t="shared" si="3"/>
        <v>17.299999999999997</v>
      </c>
    </row>
    <row r="12" spans="1:12" ht="12.75">
      <c r="A12" s="2">
        <v>4</v>
      </c>
      <c r="B12" s="2">
        <v>0</v>
      </c>
      <c r="C12" s="2">
        <f t="shared" si="0"/>
        <v>14.299999999999999</v>
      </c>
      <c r="D12" s="2">
        <f t="shared" si="1"/>
        <v>13.579999999999998</v>
      </c>
      <c r="I12" s="2">
        <v>4</v>
      </c>
      <c r="J12" s="2">
        <v>1</v>
      </c>
      <c r="K12" s="2">
        <f t="shared" si="2"/>
        <v>17.299999999999997</v>
      </c>
      <c r="L12" s="2">
        <f t="shared" si="3"/>
        <v>18.379999999999995</v>
      </c>
    </row>
    <row r="13" spans="1:12" ht="12.75">
      <c r="A13" s="2">
        <v>5</v>
      </c>
      <c r="B13" s="2">
        <v>0</v>
      </c>
      <c r="C13" s="2">
        <f t="shared" si="0"/>
        <v>13.579999999999998</v>
      </c>
      <c r="D13" s="2">
        <f t="shared" si="1"/>
        <v>13.147999999999998</v>
      </c>
      <c r="I13" s="2">
        <v>5</v>
      </c>
      <c r="J13" s="2">
        <v>1</v>
      </c>
      <c r="K13" s="2">
        <f t="shared" si="2"/>
        <v>18.379999999999995</v>
      </c>
      <c r="L13" s="2">
        <f t="shared" si="3"/>
        <v>19.028</v>
      </c>
    </row>
    <row r="14" spans="1:12" ht="12.75">
      <c r="A14" s="2">
        <v>6</v>
      </c>
      <c r="B14" s="2">
        <v>0</v>
      </c>
      <c r="C14" s="2">
        <f t="shared" si="0"/>
        <v>13.147999999999998</v>
      </c>
      <c r="D14" s="2">
        <f t="shared" si="1"/>
        <v>12.888799999999998</v>
      </c>
      <c r="I14" s="2">
        <v>6</v>
      </c>
      <c r="J14" s="2">
        <v>1</v>
      </c>
      <c r="K14" s="2">
        <f t="shared" si="2"/>
        <v>19.028</v>
      </c>
      <c r="L14" s="2">
        <f t="shared" si="3"/>
        <v>19.4168</v>
      </c>
    </row>
    <row r="15" spans="1:12" ht="12.75">
      <c r="A15" s="2">
        <v>7</v>
      </c>
      <c r="B15" s="2">
        <v>0</v>
      </c>
      <c r="C15" s="2">
        <f t="shared" si="0"/>
        <v>12.888799999999998</v>
      </c>
      <c r="D15" s="2">
        <f t="shared" si="1"/>
        <v>12.733279999999999</v>
      </c>
      <c r="I15" s="2">
        <v>7</v>
      </c>
      <c r="J15" s="2">
        <v>1</v>
      </c>
      <c r="K15" s="2">
        <f t="shared" si="2"/>
        <v>19.4168</v>
      </c>
      <c r="L15" s="2">
        <f t="shared" si="3"/>
        <v>19.65008</v>
      </c>
    </row>
    <row r="16" spans="1:12" ht="12.75">
      <c r="A16" s="2">
        <v>8</v>
      </c>
      <c r="B16" s="2">
        <v>0</v>
      </c>
      <c r="C16" s="2">
        <f t="shared" si="0"/>
        <v>12.733279999999999</v>
      </c>
      <c r="D16" s="2">
        <f t="shared" si="1"/>
        <v>12.639968</v>
      </c>
      <c r="I16" s="2">
        <v>8</v>
      </c>
      <c r="J16" s="2">
        <v>1</v>
      </c>
      <c r="K16" s="2">
        <f t="shared" si="2"/>
        <v>19.65008</v>
      </c>
      <c r="L16" s="2">
        <f t="shared" si="3"/>
        <v>19.790048</v>
      </c>
    </row>
    <row r="17" spans="1:12" ht="12.75">
      <c r="A17" s="2">
        <v>9</v>
      </c>
      <c r="B17" s="2">
        <v>0</v>
      </c>
      <c r="C17" s="2">
        <f t="shared" si="0"/>
        <v>12.639968</v>
      </c>
      <c r="D17" s="2">
        <f t="shared" si="1"/>
        <v>12.583980799999999</v>
      </c>
      <c r="I17" s="2">
        <v>9</v>
      </c>
      <c r="J17" s="2">
        <v>1</v>
      </c>
      <c r="K17" s="2">
        <f t="shared" si="2"/>
        <v>19.790048</v>
      </c>
      <c r="L17" s="2">
        <f t="shared" si="3"/>
        <v>19.874028799999998</v>
      </c>
    </row>
    <row r="18" spans="1:12" ht="12.75">
      <c r="A18" s="2">
        <v>10</v>
      </c>
      <c r="B18" s="2">
        <v>0</v>
      </c>
      <c r="C18" s="2">
        <f t="shared" si="0"/>
        <v>12.583980799999999</v>
      </c>
      <c r="D18" s="2">
        <f t="shared" si="1"/>
        <v>12.550388479999999</v>
      </c>
      <c r="I18" s="2">
        <v>10</v>
      </c>
      <c r="J18" s="2">
        <v>1</v>
      </c>
      <c r="K18" s="2">
        <f t="shared" si="2"/>
        <v>19.874028799999998</v>
      </c>
      <c r="L18" s="2">
        <f t="shared" si="3"/>
        <v>19.92441728</v>
      </c>
    </row>
    <row r="19" spans="1:12" ht="12.75">
      <c r="A19" s="2">
        <v>11</v>
      </c>
      <c r="B19" s="2">
        <v>0</v>
      </c>
      <c r="C19" s="2">
        <f t="shared" si="0"/>
        <v>12.550388479999999</v>
      </c>
      <c r="D19" s="2">
        <f t="shared" si="1"/>
        <v>12.530233088</v>
      </c>
      <c r="I19" s="2">
        <v>11</v>
      </c>
      <c r="J19" s="2">
        <v>1</v>
      </c>
      <c r="K19" s="2">
        <f t="shared" si="2"/>
        <v>19.92441728</v>
      </c>
      <c r="L19" s="2">
        <f t="shared" si="3"/>
        <v>19.954650368</v>
      </c>
    </row>
    <row r="20" spans="1:12" ht="12.75">
      <c r="A20" s="2">
        <v>12</v>
      </c>
      <c r="B20" s="2">
        <v>0</v>
      </c>
      <c r="C20" s="2">
        <f t="shared" si="0"/>
        <v>12.530233088</v>
      </c>
      <c r="D20" s="2">
        <f t="shared" si="1"/>
        <v>12.5181398528</v>
      </c>
      <c r="I20" s="2">
        <v>12</v>
      </c>
      <c r="J20" s="2">
        <v>1</v>
      </c>
      <c r="K20" s="2">
        <f t="shared" si="2"/>
        <v>19.954650368</v>
      </c>
      <c r="L20" s="2">
        <f t="shared" si="3"/>
        <v>19.9727902208</v>
      </c>
    </row>
    <row r="21" spans="1:12" ht="12.75">
      <c r="A21" s="2">
        <v>13</v>
      </c>
      <c r="B21" s="2">
        <v>0</v>
      </c>
      <c r="C21" s="2">
        <f t="shared" si="0"/>
        <v>12.5181398528</v>
      </c>
      <c r="D21" s="2">
        <f t="shared" si="1"/>
        <v>12.510883911679999</v>
      </c>
      <c r="I21" s="2">
        <v>13</v>
      </c>
      <c r="J21" s="2">
        <v>1</v>
      </c>
      <c r="K21" s="2">
        <f t="shared" si="2"/>
        <v>19.9727902208</v>
      </c>
      <c r="L21" s="2">
        <f t="shared" si="3"/>
        <v>19.983674132479997</v>
      </c>
    </row>
    <row r="22" spans="1:14" ht="12.75">
      <c r="A22" s="2">
        <v>14</v>
      </c>
      <c r="B22" s="2">
        <v>0</v>
      </c>
      <c r="C22" s="2">
        <f t="shared" si="0"/>
        <v>12.510883911679999</v>
      </c>
      <c r="D22" s="2">
        <f t="shared" si="1"/>
        <v>12.506530347007999</v>
      </c>
      <c r="I22" s="2">
        <v>14</v>
      </c>
      <c r="J22" s="2">
        <v>1</v>
      </c>
      <c r="K22" s="2">
        <f t="shared" si="2"/>
        <v>19.983674132479997</v>
      </c>
      <c r="L22" s="2">
        <f t="shared" si="3"/>
        <v>19.990204479488</v>
      </c>
      <c r="N22" t="s">
        <v>38</v>
      </c>
    </row>
    <row r="23" spans="1:14" ht="12.75">
      <c r="A23" s="2">
        <v>15</v>
      </c>
      <c r="B23" s="2">
        <v>0</v>
      </c>
      <c r="C23" s="2">
        <f t="shared" si="0"/>
        <v>12.506530347007999</v>
      </c>
      <c r="D23" s="2">
        <f t="shared" si="1"/>
        <v>12.503918208204798</v>
      </c>
      <c r="I23" s="2">
        <v>15</v>
      </c>
      <c r="J23" s="2">
        <v>1</v>
      </c>
      <c r="K23" s="2">
        <f t="shared" si="2"/>
        <v>19.990204479488</v>
      </c>
      <c r="L23" s="2">
        <f t="shared" si="3"/>
        <v>19.9941226876928</v>
      </c>
      <c r="N23" t="s">
        <v>37</v>
      </c>
    </row>
    <row r="24" spans="9:14" ht="15.75">
      <c r="I24" s="2">
        <v>16</v>
      </c>
      <c r="J24" s="2">
        <v>1</v>
      </c>
      <c r="K24" s="2">
        <f t="shared" si="2"/>
        <v>19.9941226876928</v>
      </c>
      <c r="L24" s="2">
        <f t="shared" si="3"/>
        <v>19.99647361261568</v>
      </c>
      <c r="N24" t="s">
        <v>52</v>
      </c>
    </row>
    <row r="25" spans="9:15" ht="12.75">
      <c r="I25" s="2">
        <v>17</v>
      </c>
      <c r="J25" s="2">
        <v>1</v>
      </c>
      <c r="K25" s="2">
        <f t="shared" si="2"/>
        <v>19.99647361261568</v>
      </c>
      <c r="L25" s="2">
        <f t="shared" si="3"/>
        <v>19.99788416756941</v>
      </c>
      <c r="O25" t="s">
        <v>39</v>
      </c>
    </row>
    <row r="26" spans="9:14" ht="12.75">
      <c r="I26" s="2">
        <v>18</v>
      </c>
      <c r="J26" s="2">
        <v>1</v>
      </c>
      <c r="K26" s="2">
        <f t="shared" si="2"/>
        <v>19.99788416756941</v>
      </c>
      <c r="L26" s="2">
        <f t="shared" si="3"/>
        <v>19.998730500541647</v>
      </c>
      <c r="N26" t="s">
        <v>40</v>
      </c>
    </row>
    <row r="27" spans="9:14" ht="12.75">
      <c r="I27" s="2">
        <v>19</v>
      </c>
      <c r="J27" s="2">
        <v>1</v>
      </c>
      <c r="K27" s="2">
        <f t="shared" si="2"/>
        <v>19.998730500541647</v>
      </c>
      <c r="L27" s="2">
        <f t="shared" si="3"/>
        <v>19.99923830032499</v>
      </c>
      <c r="N27" t="s">
        <v>41</v>
      </c>
    </row>
    <row r="28" spans="9:14" ht="12.75">
      <c r="I28" s="2">
        <v>20</v>
      </c>
      <c r="J28" s="2">
        <v>1</v>
      </c>
      <c r="K28" s="2">
        <f t="shared" si="2"/>
        <v>19.99923830032499</v>
      </c>
      <c r="L28" s="2">
        <f t="shared" si="3"/>
        <v>19.999542980194995</v>
      </c>
      <c r="N28" t="s">
        <v>53</v>
      </c>
    </row>
    <row r="29" spans="9:14" ht="12.75">
      <c r="I29" s="2">
        <v>21</v>
      </c>
      <c r="J29" s="2">
        <v>1</v>
      </c>
      <c r="K29" s="2">
        <f t="shared" si="2"/>
        <v>19.999542980194995</v>
      </c>
      <c r="L29" s="2">
        <f t="shared" si="3"/>
        <v>19.999725788116997</v>
      </c>
      <c r="N29" t="s">
        <v>42</v>
      </c>
    </row>
    <row r="30" spans="9:12" ht="12.75">
      <c r="I30" s="2">
        <v>22</v>
      </c>
      <c r="J30" s="2">
        <v>1</v>
      </c>
      <c r="K30" s="2">
        <f t="shared" si="2"/>
        <v>19.999725788116997</v>
      </c>
      <c r="L30" s="2">
        <f t="shared" si="3"/>
        <v>19.999835472870195</v>
      </c>
    </row>
    <row r="31" spans="9:14" ht="12.75">
      <c r="I31" s="2">
        <v>23</v>
      </c>
      <c r="J31" s="2">
        <v>1</v>
      </c>
      <c r="K31" s="2">
        <f t="shared" si="2"/>
        <v>19.999835472870195</v>
      </c>
      <c r="L31" s="2">
        <f t="shared" si="3"/>
        <v>19.999901283722117</v>
      </c>
      <c r="N31" t="s">
        <v>43</v>
      </c>
    </row>
    <row r="32" spans="9:14" ht="15.75">
      <c r="I32" s="2">
        <v>24</v>
      </c>
      <c r="J32" s="2">
        <v>1</v>
      </c>
      <c r="K32" s="2">
        <f t="shared" si="2"/>
        <v>19.999901283722117</v>
      </c>
      <c r="L32" s="2">
        <f t="shared" si="3"/>
        <v>19.99994077023327</v>
      </c>
      <c r="N32" t="s">
        <v>44</v>
      </c>
    </row>
    <row r="33" spans="9:14" ht="12.75">
      <c r="I33" s="2">
        <v>25</v>
      </c>
      <c r="J33" s="2">
        <v>1</v>
      </c>
      <c r="K33" s="2">
        <f t="shared" si="2"/>
        <v>19.99994077023327</v>
      </c>
      <c r="L33" s="2">
        <f t="shared" si="3"/>
        <v>19.999964462139964</v>
      </c>
      <c r="N33" t="s">
        <v>45</v>
      </c>
    </row>
    <row r="34" spans="9:14" ht="12.75">
      <c r="I34" s="2">
        <v>26</v>
      </c>
      <c r="J34" s="2">
        <v>1</v>
      </c>
      <c r="K34" s="2">
        <f t="shared" si="2"/>
        <v>19.999964462139964</v>
      </c>
      <c r="L34" s="2">
        <f t="shared" si="3"/>
        <v>19.999978677283977</v>
      </c>
      <c r="N34" t="s">
        <v>54</v>
      </c>
    </row>
    <row r="35" spans="9:12" ht="12.75">
      <c r="I35" s="2">
        <v>27</v>
      </c>
      <c r="J35" s="2">
        <v>1</v>
      </c>
      <c r="K35" s="2">
        <f t="shared" si="2"/>
        <v>19.999978677283977</v>
      </c>
      <c r="L35" s="2">
        <f t="shared" si="3"/>
        <v>19.999987206370385</v>
      </c>
    </row>
    <row r="36" spans="9:14" ht="12.75">
      <c r="I36" s="2">
        <v>28</v>
      </c>
      <c r="J36" s="2">
        <v>1</v>
      </c>
      <c r="K36" s="2">
        <f t="shared" si="2"/>
        <v>19.999987206370385</v>
      </c>
      <c r="L36" s="2">
        <f t="shared" si="3"/>
        <v>19.99999232382223</v>
      </c>
      <c r="N36" t="s">
        <v>46</v>
      </c>
    </row>
    <row r="37" spans="9:14" ht="12.75">
      <c r="I37" s="2">
        <v>29</v>
      </c>
      <c r="J37" s="2">
        <v>1</v>
      </c>
      <c r="K37" s="2">
        <f t="shared" si="2"/>
        <v>19.99999232382223</v>
      </c>
      <c r="L37" s="2">
        <f t="shared" si="3"/>
        <v>19.999995394293336</v>
      </c>
      <c r="N37" t="s">
        <v>48</v>
      </c>
    </row>
    <row r="38" spans="9:14" ht="12.75">
      <c r="I38" s="2">
        <v>30</v>
      </c>
      <c r="J38" s="2">
        <v>1</v>
      </c>
      <c r="K38" s="2">
        <f t="shared" si="2"/>
        <v>19.999995394293336</v>
      </c>
      <c r="L38" s="2">
        <f t="shared" si="3"/>
        <v>19.999997236576</v>
      </c>
      <c r="N38" t="s">
        <v>47</v>
      </c>
    </row>
    <row r="39" spans="9:14" ht="12.75">
      <c r="I39" s="2">
        <v>31</v>
      </c>
      <c r="J39" s="2">
        <v>1</v>
      </c>
      <c r="K39" s="2">
        <f t="shared" si="2"/>
        <v>19.999997236576</v>
      </c>
      <c r="L39" s="2">
        <f t="shared" si="3"/>
        <v>19.9999983419456</v>
      </c>
      <c r="N39" t="s">
        <v>49</v>
      </c>
    </row>
    <row r="40" spans="9:12" ht="12.75">
      <c r="I40" s="2">
        <v>32</v>
      </c>
      <c r="J40" s="2">
        <v>1</v>
      </c>
      <c r="K40" s="2">
        <f t="shared" si="2"/>
        <v>19.9999983419456</v>
      </c>
      <c r="L40" s="2">
        <f t="shared" si="3"/>
        <v>19.99999900516736</v>
      </c>
    </row>
    <row r="41" spans="9:14" ht="12.75">
      <c r="I41" s="2">
        <v>33</v>
      </c>
      <c r="J41" s="2">
        <v>1</v>
      </c>
      <c r="K41" s="2">
        <f aca="true" t="shared" si="4" ref="K41:K72">L40</f>
        <v>19.99999900516736</v>
      </c>
      <c r="L41" s="2">
        <f aca="true" t="shared" si="5" ref="L41:L72">gamma0+gamma1*K41+gamma2*J41</f>
        <v>19.999999403100418</v>
      </c>
      <c r="N41" t="s">
        <v>50</v>
      </c>
    </row>
    <row r="42" spans="9:14" ht="15.75">
      <c r="I42" s="2">
        <v>34</v>
      </c>
      <c r="J42" s="2">
        <v>1</v>
      </c>
      <c r="K42" s="2">
        <f t="shared" si="4"/>
        <v>19.999999403100418</v>
      </c>
      <c r="L42" s="2">
        <f t="shared" si="5"/>
        <v>19.99999964186025</v>
      </c>
      <c r="N42" t="s">
        <v>51</v>
      </c>
    </row>
    <row r="43" spans="9:12" ht="12.75">
      <c r="I43" s="2">
        <v>35</v>
      </c>
      <c r="J43" s="2">
        <v>1</v>
      </c>
      <c r="K43" s="2">
        <f t="shared" si="4"/>
        <v>19.99999964186025</v>
      </c>
      <c r="L43" s="2">
        <f t="shared" si="5"/>
        <v>19.99999978511615</v>
      </c>
    </row>
    <row r="44" spans="9:12" ht="12.75">
      <c r="I44" s="2">
        <v>36</v>
      </c>
      <c r="J44" s="2">
        <v>1</v>
      </c>
      <c r="K44" s="2">
        <f t="shared" si="4"/>
        <v>19.99999978511615</v>
      </c>
      <c r="L44" s="2">
        <f t="shared" si="5"/>
        <v>19.99999987106969</v>
      </c>
    </row>
    <row r="45" spans="9:12" ht="12.75">
      <c r="I45" s="2">
        <v>37</v>
      </c>
      <c r="J45" s="2">
        <v>1</v>
      </c>
      <c r="K45" s="2">
        <f t="shared" si="4"/>
        <v>19.99999987106969</v>
      </c>
      <c r="L45" s="2">
        <f t="shared" si="5"/>
        <v>19.999999922641813</v>
      </c>
    </row>
    <row r="46" spans="9:12" ht="12.75">
      <c r="I46" s="2">
        <v>38</v>
      </c>
      <c r="J46" s="2">
        <v>1</v>
      </c>
      <c r="K46" s="2">
        <f t="shared" si="4"/>
        <v>19.999999922641813</v>
      </c>
      <c r="L46" s="2">
        <f t="shared" si="5"/>
        <v>19.99999995358509</v>
      </c>
    </row>
    <row r="47" spans="9:12" ht="12.75">
      <c r="I47" s="2">
        <v>39</v>
      </c>
      <c r="J47" s="2">
        <v>1</v>
      </c>
      <c r="K47" s="2">
        <f t="shared" si="4"/>
        <v>19.99999995358509</v>
      </c>
      <c r="L47" s="2">
        <f t="shared" si="5"/>
        <v>19.999999972151052</v>
      </c>
    </row>
    <row r="48" spans="9:12" ht="12.75">
      <c r="I48" s="2">
        <v>40</v>
      </c>
      <c r="J48" s="2">
        <v>1</v>
      </c>
      <c r="K48" s="2">
        <f t="shared" si="4"/>
        <v>19.999999972151052</v>
      </c>
      <c r="L48" s="2">
        <f t="shared" si="5"/>
        <v>19.99999998329063</v>
      </c>
    </row>
    <row r="49" spans="9:12" ht="12.75">
      <c r="I49" s="2">
        <v>41</v>
      </c>
      <c r="J49" s="2">
        <v>1</v>
      </c>
      <c r="K49" s="2">
        <f t="shared" si="4"/>
        <v>19.99999998329063</v>
      </c>
      <c r="L49" s="2">
        <f t="shared" si="5"/>
        <v>19.999999989974377</v>
      </c>
    </row>
    <row r="50" spans="9:12" ht="12.75">
      <c r="I50" s="2">
        <v>42</v>
      </c>
      <c r="J50" s="2">
        <v>1</v>
      </c>
      <c r="K50" s="2">
        <f t="shared" si="4"/>
        <v>19.999999989974377</v>
      </c>
      <c r="L50" s="2">
        <f t="shared" si="5"/>
        <v>19.999999993984623</v>
      </c>
    </row>
    <row r="51" spans="9:12" ht="12.75">
      <c r="I51" s="2">
        <v>43</v>
      </c>
      <c r="J51" s="2">
        <v>1</v>
      </c>
      <c r="K51" s="2">
        <f t="shared" si="4"/>
        <v>19.999999993984623</v>
      </c>
      <c r="L51" s="2">
        <f t="shared" si="5"/>
        <v>19.999999996390773</v>
      </c>
    </row>
    <row r="52" spans="9:12" ht="12.75">
      <c r="I52" s="2">
        <v>44</v>
      </c>
      <c r="J52" s="2">
        <v>1</v>
      </c>
      <c r="K52" s="2">
        <f t="shared" si="4"/>
        <v>19.999999996390773</v>
      </c>
      <c r="L52" s="2">
        <f t="shared" si="5"/>
        <v>19.999999997834465</v>
      </c>
    </row>
    <row r="53" spans="9:12" ht="12.75">
      <c r="I53" s="2">
        <v>45</v>
      </c>
      <c r="J53" s="2">
        <v>1</v>
      </c>
      <c r="K53" s="2">
        <f t="shared" si="4"/>
        <v>19.999999997834465</v>
      </c>
      <c r="L53" s="2">
        <f t="shared" si="5"/>
        <v>19.99999999870068</v>
      </c>
    </row>
    <row r="54" spans="9:12" ht="12.75">
      <c r="I54" s="2">
        <v>46</v>
      </c>
      <c r="J54" s="2">
        <v>1</v>
      </c>
      <c r="K54" s="2">
        <f t="shared" si="4"/>
        <v>19.99999999870068</v>
      </c>
      <c r="L54" s="2">
        <f t="shared" si="5"/>
        <v>19.999999999220407</v>
      </c>
    </row>
    <row r="55" spans="9:12" ht="12.75">
      <c r="I55" s="2">
        <v>47</v>
      </c>
      <c r="J55" s="2">
        <v>1</v>
      </c>
      <c r="K55" s="2">
        <f t="shared" si="4"/>
        <v>19.999999999220407</v>
      </c>
      <c r="L55" s="2">
        <f t="shared" si="5"/>
        <v>19.999999999532243</v>
      </c>
    </row>
    <row r="56" spans="9:12" ht="12.75">
      <c r="I56" s="2">
        <v>48</v>
      </c>
      <c r="J56" s="2">
        <v>1</v>
      </c>
      <c r="K56" s="2">
        <f t="shared" si="4"/>
        <v>19.999999999532243</v>
      </c>
      <c r="L56" s="2">
        <f t="shared" si="5"/>
        <v>19.999999999719343</v>
      </c>
    </row>
    <row r="57" spans="9:12" ht="12.75">
      <c r="I57" s="2">
        <v>49</v>
      </c>
      <c r="J57" s="2">
        <v>1</v>
      </c>
      <c r="K57" s="2">
        <f t="shared" si="4"/>
        <v>19.999999999719343</v>
      </c>
      <c r="L57" s="2">
        <f t="shared" si="5"/>
        <v>19.999999999831605</v>
      </c>
    </row>
    <row r="58" spans="9:12" ht="12.75">
      <c r="I58" s="2">
        <v>50</v>
      </c>
      <c r="J58" s="2">
        <v>1</v>
      </c>
      <c r="K58" s="2">
        <f t="shared" si="4"/>
        <v>19.999999999831605</v>
      </c>
      <c r="L58" s="2">
        <f t="shared" si="5"/>
        <v>19.99999999989896</v>
      </c>
    </row>
    <row r="59" spans="9:12" ht="12.75">
      <c r="I59" s="2">
        <v>51</v>
      </c>
      <c r="J59" s="2">
        <v>1</v>
      </c>
      <c r="K59" s="2">
        <f t="shared" si="4"/>
        <v>19.99999999989896</v>
      </c>
      <c r="L59" s="2">
        <f t="shared" si="5"/>
        <v>19.999999999939376</v>
      </c>
    </row>
    <row r="60" spans="9:12" ht="12.75">
      <c r="I60" s="2">
        <v>52</v>
      </c>
      <c r="J60" s="2">
        <v>1</v>
      </c>
      <c r="K60" s="2">
        <f t="shared" si="4"/>
        <v>19.999999999939376</v>
      </c>
      <c r="L60" s="2">
        <f t="shared" si="5"/>
        <v>19.999999999963627</v>
      </c>
    </row>
    <row r="61" spans="9:12" ht="12.75">
      <c r="I61" s="2">
        <v>53</v>
      </c>
      <c r="J61" s="2">
        <v>1</v>
      </c>
      <c r="K61" s="2">
        <f t="shared" si="4"/>
        <v>19.999999999963627</v>
      </c>
      <c r="L61" s="2">
        <f t="shared" si="5"/>
        <v>19.999999999978176</v>
      </c>
    </row>
    <row r="62" spans="9:12" ht="12.75">
      <c r="I62" s="2">
        <v>54</v>
      </c>
      <c r="J62" s="2">
        <v>1</v>
      </c>
      <c r="K62" s="2">
        <f t="shared" si="4"/>
        <v>19.999999999978176</v>
      </c>
      <c r="L62" s="2">
        <f t="shared" si="5"/>
        <v>19.999999999986905</v>
      </c>
    </row>
    <row r="63" spans="9:12" ht="12.75">
      <c r="I63" s="2">
        <v>55</v>
      </c>
      <c r="J63" s="2">
        <v>1</v>
      </c>
      <c r="K63" s="2">
        <f t="shared" si="4"/>
        <v>19.999999999986905</v>
      </c>
      <c r="L63" s="2">
        <f t="shared" si="5"/>
        <v>19.99999999999214</v>
      </c>
    </row>
    <row r="64" spans="9:12" ht="12.75">
      <c r="I64" s="2">
        <v>56</v>
      </c>
      <c r="J64" s="2">
        <v>1</v>
      </c>
      <c r="K64" s="2">
        <f t="shared" si="4"/>
        <v>19.99999999999214</v>
      </c>
      <c r="L64" s="2">
        <f t="shared" si="5"/>
        <v>19.999999999995282</v>
      </c>
    </row>
    <row r="65" spans="9:12" ht="12.75">
      <c r="I65" s="2">
        <v>57</v>
      </c>
      <c r="J65" s="2">
        <v>1</v>
      </c>
      <c r="K65" s="2">
        <f t="shared" si="4"/>
        <v>19.999999999995282</v>
      </c>
      <c r="L65" s="2">
        <f t="shared" si="5"/>
        <v>19.99999999999717</v>
      </c>
    </row>
    <row r="66" spans="9:12" ht="12.75">
      <c r="I66" s="2">
        <v>58</v>
      </c>
      <c r="J66" s="2">
        <v>1</v>
      </c>
      <c r="K66" s="2">
        <f t="shared" si="4"/>
        <v>19.99999999999717</v>
      </c>
      <c r="L66" s="2">
        <f t="shared" si="5"/>
        <v>19.999999999998302</v>
      </c>
    </row>
    <row r="67" spans="9:12" ht="12.75">
      <c r="I67" s="2">
        <v>59</v>
      </c>
      <c r="J67" s="2">
        <v>1</v>
      </c>
      <c r="K67" s="2">
        <f t="shared" si="4"/>
        <v>19.999999999998302</v>
      </c>
      <c r="L67" s="2">
        <f t="shared" si="5"/>
        <v>19.99999999999898</v>
      </c>
    </row>
    <row r="68" spans="9:12" ht="12.75">
      <c r="I68" s="2">
        <v>60</v>
      </c>
      <c r="J68" s="2">
        <v>1</v>
      </c>
      <c r="K68" s="2">
        <f t="shared" si="4"/>
        <v>19.99999999999898</v>
      </c>
      <c r="L68" s="2">
        <f t="shared" si="5"/>
        <v>19.99999999999939</v>
      </c>
    </row>
    <row r="69" spans="9:12" ht="12.75">
      <c r="I69" s="2">
        <v>61</v>
      </c>
      <c r="J69" s="2">
        <v>1</v>
      </c>
      <c r="K69" s="2">
        <f t="shared" si="4"/>
        <v>19.99999999999939</v>
      </c>
      <c r="L69" s="2">
        <f t="shared" si="5"/>
        <v>19.99999999999963</v>
      </c>
    </row>
    <row r="70" spans="9:12" ht="12.75">
      <c r="I70" s="2">
        <v>62</v>
      </c>
      <c r="J70" s="2">
        <v>1</v>
      </c>
      <c r="K70" s="2">
        <f t="shared" si="4"/>
        <v>19.99999999999963</v>
      </c>
      <c r="L70" s="2">
        <f t="shared" si="5"/>
        <v>19.99999999999978</v>
      </c>
    </row>
    <row r="71" spans="9:12" ht="12.75">
      <c r="I71" s="2">
        <v>63</v>
      </c>
      <c r="J71" s="2">
        <v>1</v>
      </c>
      <c r="K71" s="2">
        <f t="shared" si="4"/>
        <v>19.99999999999978</v>
      </c>
      <c r="L71" s="2">
        <f t="shared" si="5"/>
        <v>19.999999999999865</v>
      </c>
    </row>
    <row r="72" spans="9:12" ht="12.75">
      <c r="I72" s="2">
        <v>64</v>
      </c>
      <c r="J72" s="2">
        <v>1</v>
      </c>
      <c r="K72" s="2">
        <f t="shared" si="4"/>
        <v>19.999999999999865</v>
      </c>
      <c r="L72" s="2">
        <f t="shared" si="5"/>
        <v>19.99999999999992</v>
      </c>
    </row>
    <row r="73" spans="9:12" ht="12.75">
      <c r="I73" s="2">
        <v>65</v>
      </c>
      <c r="J73" s="2">
        <v>1</v>
      </c>
      <c r="K73" s="2">
        <f aca="true" t="shared" si="6" ref="K73:K108">L72</f>
        <v>19.99999999999992</v>
      </c>
      <c r="L73" s="2">
        <f aca="true" t="shared" si="7" ref="L73:L104">gamma0+gamma1*K73+gamma2*J73</f>
        <v>19.99999999999995</v>
      </c>
    </row>
    <row r="74" spans="9:12" ht="12.75">
      <c r="I74" s="2">
        <v>66</v>
      </c>
      <c r="J74" s="2">
        <v>1</v>
      </c>
      <c r="K74" s="2">
        <f t="shared" si="6"/>
        <v>19.99999999999995</v>
      </c>
      <c r="L74" s="2">
        <f t="shared" si="7"/>
        <v>19.99999999999997</v>
      </c>
    </row>
    <row r="75" spans="9:12" ht="12.75">
      <c r="I75" s="2">
        <v>67</v>
      </c>
      <c r="J75" s="2">
        <v>1</v>
      </c>
      <c r="K75" s="2">
        <f t="shared" si="6"/>
        <v>19.99999999999997</v>
      </c>
      <c r="L75" s="2">
        <f t="shared" si="7"/>
        <v>19.999999999999982</v>
      </c>
    </row>
    <row r="76" spans="9:12" ht="12.75">
      <c r="I76" s="2">
        <v>68</v>
      </c>
      <c r="J76" s="2">
        <v>1</v>
      </c>
      <c r="K76" s="2">
        <f t="shared" si="6"/>
        <v>19.999999999999982</v>
      </c>
      <c r="L76" s="2">
        <f t="shared" si="7"/>
        <v>19.99999999999999</v>
      </c>
    </row>
    <row r="77" spans="9:12" ht="12.75">
      <c r="I77" s="2">
        <v>69</v>
      </c>
      <c r="J77" s="2">
        <v>1</v>
      </c>
      <c r="K77" s="2">
        <f t="shared" si="6"/>
        <v>19.99999999999999</v>
      </c>
      <c r="L77" s="2">
        <f t="shared" si="7"/>
        <v>19.999999999999993</v>
      </c>
    </row>
    <row r="78" spans="9:12" ht="12.75">
      <c r="I78" s="2">
        <v>70</v>
      </c>
      <c r="J78" s="2">
        <v>1</v>
      </c>
      <c r="K78" s="2">
        <f t="shared" si="6"/>
        <v>19.999999999999993</v>
      </c>
      <c r="L78" s="2">
        <f t="shared" si="7"/>
        <v>19.999999999999993</v>
      </c>
    </row>
    <row r="79" spans="9:12" ht="12.75">
      <c r="I79" s="2">
        <v>71</v>
      </c>
      <c r="J79" s="2">
        <v>1</v>
      </c>
      <c r="K79" s="2">
        <f t="shared" si="6"/>
        <v>19.999999999999993</v>
      </c>
      <c r="L79" s="2">
        <f t="shared" si="7"/>
        <v>19.999999999999993</v>
      </c>
    </row>
    <row r="80" spans="9:12" ht="12.75">
      <c r="I80" s="2">
        <v>72</v>
      </c>
      <c r="J80" s="2">
        <v>1</v>
      </c>
      <c r="K80" s="2">
        <f t="shared" si="6"/>
        <v>19.999999999999993</v>
      </c>
      <c r="L80" s="2">
        <f t="shared" si="7"/>
        <v>19.999999999999993</v>
      </c>
    </row>
    <row r="81" spans="9:12" ht="12.75">
      <c r="I81" s="2">
        <v>73</v>
      </c>
      <c r="J81" s="2">
        <v>1</v>
      </c>
      <c r="K81" s="2">
        <f t="shared" si="6"/>
        <v>19.999999999999993</v>
      </c>
      <c r="L81" s="2">
        <f t="shared" si="7"/>
        <v>19.999999999999993</v>
      </c>
    </row>
    <row r="82" spans="9:12" ht="12.75">
      <c r="I82" s="2">
        <v>74</v>
      </c>
      <c r="J82" s="2">
        <v>1</v>
      </c>
      <c r="K82" s="2">
        <f t="shared" si="6"/>
        <v>19.999999999999993</v>
      </c>
      <c r="L82" s="2">
        <f t="shared" si="7"/>
        <v>19.999999999999993</v>
      </c>
    </row>
    <row r="83" spans="9:12" ht="12.75">
      <c r="I83" s="2">
        <v>75</v>
      </c>
      <c r="J83" s="2">
        <v>1</v>
      </c>
      <c r="K83" s="2">
        <f t="shared" si="6"/>
        <v>19.999999999999993</v>
      </c>
      <c r="L83" s="2">
        <f t="shared" si="7"/>
        <v>19.999999999999993</v>
      </c>
    </row>
    <row r="84" spans="9:12" ht="12.75">
      <c r="I84" s="2">
        <v>76</v>
      </c>
      <c r="J84" s="2">
        <v>1</v>
      </c>
      <c r="K84" s="2">
        <f t="shared" si="6"/>
        <v>19.999999999999993</v>
      </c>
      <c r="L84" s="2">
        <f t="shared" si="7"/>
        <v>19.999999999999993</v>
      </c>
    </row>
    <row r="85" spans="9:12" ht="12.75">
      <c r="I85" s="2">
        <v>77</v>
      </c>
      <c r="J85" s="2">
        <v>1</v>
      </c>
      <c r="K85" s="2">
        <f t="shared" si="6"/>
        <v>19.999999999999993</v>
      </c>
      <c r="L85" s="2">
        <f t="shared" si="7"/>
        <v>19.999999999999993</v>
      </c>
    </row>
    <row r="86" spans="9:12" ht="12.75">
      <c r="I86" s="2">
        <v>78</v>
      </c>
      <c r="J86" s="2">
        <v>1</v>
      </c>
      <c r="K86" s="2">
        <f t="shared" si="6"/>
        <v>19.999999999999993</v>
      </c>
      <c r="L86" s="2">
        <f t="shared" si="7"/>
        <v>19.999999999999993</v>
      </c>
    </row>
    <row r="87" spans="9:12" ht="12.75">
      <c r="I87" s="2">
        <v>79</v>
      </c>
      <c r="J87" s="2">
        <v>1</v>
      </c>
      <c r="K87" s="2">
        <f t="shared" si="6"/>
        <v>19.999999999999993</v>
      </c>
      <c r="L87" s="2">
        <f t="shared" si="7"/>
        <v>19.999999999999993</v>
      </c>
    </row>
    <row r="88" spans="9:12" ht="12.75">
      <c r="I88" s="2">
        <v>80</v>
      </c>
      <c r="J88" s="2">
        <v>1</v>
      </c>
      <c r="K88" s="2">
        <f t="shared" si="6"/>
        <v>19.999999999999993</v>
      </c>
      <c r="L88" s="2">
        <f t="shared" si="7"/>
        <v>19.999999999999993</v>
      </c>
    </row>
    <row r="89" spans="9:12" ht="12.75">
      <c r="I89" s="2">
        <v>81</v>
      </c>
      <c r="J89" s="2">
        <v>1</v>
      </c>
      <c r="K89" s="2">
        <f t="shared" si="6"/>
        <v>19.999999999999993</v>
      </c>
      <c r="L89" s="2">
        <f t="shared" si="7"/>
        <v>19.999999999999993</v>
      </c>
    </row>
    <row r="90" spans="9:12" ht="12.75">
      <c r="I90" s="2">
        <v>82</v>
      </c>
      <c r="J90" s="2">
        <v>1</v>
      </c>
      <c r="K90" s="2">
        <f t="shared" si="6"/>
        <v>19.999999999999993</v>
      </c>
      <c r="L90" s="2">
        <f t="shared" si="7"/>
        <v>19.999999999999993</v>
      </c>
    </row>
    <row r="91" spans="9:12" ht="12.75">
      <c r="I91" s="2">
        <v>83</v>
      </c>
      <c r="J91" s="2">
        <v>1</v>
      </c>
      <c r="K91" s="2">
        <f t="shared" si="6"/>
        <v>19.999999999999993</v>
      </c>
      <c r="L91" s="2">
        <f t="shared" si="7"/>
        <v>19.999999999999993</v>
      </c>
    </row>
    <row r="92" spans="9:12" ht="12.75">
      <c r="I92" s="2">
        <v>84</v>
      </c>
      <c r="J92" s="2">
        <v>1</v>
      </c>
      <c r="K92" s="2">
        <f t="shared" si="6"/>
        <v>19.999999999999993</v>
      </c>
      <c r="L92" s="2">
        <f t="shared" si="7"/>
        <v>19.999999999999993</v>
      </c>
    </row>
    <row r="93" spans="9:12" ht="12.75">
      <c r="I93" s="2">
        <v>85</v>
      </c>
      <c r="J93" s="2">
        <v>1</v>
      </c>
      <c r="K93" s="2">
        <f t="shared" si="6"/>
        <v>19.999999999999993</v>
      </c>
      <c r="L93" s="2">
        <f t="shared" si="7"/>
        <v>19.999999999999993</v>
      </c>
    </row>
    <row r="94" spans="9:12" ht="12.75">
      <c r="I94" s="2">
        <v>86</v>
      </c>
      <c r="J94" s="2">
        <v>1</v>
      </c>
      <c r="K94" s="2">
        <f t="shared" si="6"/>
        <v>19.999999999999993</v>
      </c>
      <c r="L94" s="2">
        <f t="shared" si="7"/>
        <v>19.999999999999993</v>
      </c>
    </row>
    <row r="95" spans="9:12" ht="12.75">
      <c r="I95" s="2">
        <v>87</v>
      </c>
      <c r="J95" s="2">
        <v>1</v>
      </c>
      <c r="K95" s="2">
        <f t="shared" si="6"/>
        <v>19.999999999999993</v>
      </c>
      <c r="L95" s="2">
        <f t="shared" si="7"/>
        <v>19.999999999999993</v>
      </c>
    </row>
    <row r="96" spans="9:12" ht="12.75">
      <c r="I96" s="2">
        <v>88</v>
      </c>
      <c r="J96" s="2">
        <v>1</v>
      </c>
      <c r="K96" s="2">
        <f t="shared" si="6"/>
        <v>19.999999999999993</v>
      </c>
      <c r="L96" s="2">
        <f t="shared" si="7"/>
        <v>19.999999999999993</v>
      </c>
    </row>
    <row r="97" spans="9:12" ht="12.75">
      <c r="I97" s="2">
        <v>89</v>
      </c>
      <c r="J97" s="2">
        <v>1</v>
      </c>
      <c r="K97" s="2">
        <f t="shared" si="6"/>
        <v>19.999999999999993</v>
      </c>
      <c r="L97" s="2">
        <f t="shared" si="7"/>
        <v>19.999999999999993</v>
      </c>
    </row>
    <row r="98" spans="9:12" ht="12.75">
      <c r="I98" s="2">
        <v>90</v>
      </c>
      <c r="J98" s="2">
        <v>1</v>
      </c>
      <c r="K98" s="2">
        <f t="shared" si="6"/>
        <v>19.999999999999993</v>
      </c>
      <c r="L98" s="2">
        <f t="shared" si="7"/>
        <v>19.999999999999993</v>
      </c>
    </row>
    <row r="99" spans="9:12" ht="12.75">
      <c r="I99" s="2">
        <v>91</v>
      </c>
      <c r="J99" s="2">
        <v>1</v>
      </c>
      <c r="K99" s="2">
        <f t="shared" si="6"/>
        <v>19.999999999999993</v>
      </c>
      <c r="L99" s="2">
        <f t="shared" si="7"/>
        <v>19.999999999999993</v>
      </c>
    </row>
    <row r="100" spans="9:12" ht="12.75">
      <c r="I100" s="2">
        <v>92</v>
      </c>
      <c r="J100" s="2">
        <v>1</v>
      </c>
      <c r="K100" s="2">
        <f t="shared" si="6"/>
        <v>19.999999999999993</v>
      </c>
      <c r="L100" s="2">
        <f t="shared" si="7"/>
        <v>19.999999999999993</v>
      </c>
    </row>
    <row r="101" spans="9:12" ht="12.75">
      <c r="I101" s="2">
        <v>93</v>
      </c>
      <c r="J101" s="2">
        <v>1</v>
      </c>
      <c r="K101" s="2">
        <f t="shared" si="6"/>
        <v>19.999999999999993</v>
      </c>
      <c r="L101" s="2">
        <f t="shared" si="7"/>
        <v>19.999999999999993</v>
      </c>
    </row>
    <row r="102" spans="9:12" ht="12.75">
      <c r="I102" s="2">
        <v>94</v>
      </c>
      <c r="J102" s="2">
        <v>1</v>
      </c>
      <c r="K102" s="2">
        <f t="shared" si="6"/>
        <v>19.999999999999993</v>
      </c>
      <c r="L102" s="2">
        <f t="shared" si="7"/>
        <v>19.999999999999993</v>
      </c>
    </row>
    <row r="103" spans="9:12" ht="12.75">
      <c r="I103" s="2">
        <v>95</v>
      </c>
      <c r="J103" s="2">
        <v>1</v>
      </c>
      <c r="K103" s="2">
        <f t="shared" si="6"/>
        <v>19.999999999999993</v>
      </c>
      <c r="L103" s="2">
        <f t="shared" si="7"/>
        <v>19.999999999999993</v>
      </c>
    </row>
    <row r="104" spans="9:12" ht="12.75">
      <c r="I104" s="2">
        <v>96</v>
      </c>
      <c r="J104" s="2">
        <v>1</v>
      </c>
      <c r="K104" s="2">
        <f t="shared" si="6"/>
        <v>19.999999999999993</v>
      </c>
      <c r="L104" s="2">
        <f t="shared" si="7"/>
        <v>19.999999999999993</v>
      </c>
    </row>
    <row r="105" spans="9:12" ht="12.75">
      <c r="I105" s="2">
        <v>97</v>
      </c>
      <c r="J105" s="2">
        <v>1</v>
      </c>
      <c r="K105" s="2">
        <f t="shared" si="6"/>
        <v>19.999999999999993</v>
      </c>
      <c r="L105" s="2">
        <f>gamma0+gamma1*K105+gamma2*J105</f>
        <v>19.999999999999993</v>
      </c>
    </row>
    <row r="106" spans="9:12" ht="12.75">
      <c r="I106" s="2">
        <v>98</v>
      </c>
      <c r="J106" s="2">
        <v>1</v>
      </c>
      <c r="K106" s="2">
        <f t="shared" si="6"/>
        <v>19.999999999999993</v>
      </c>
      <c r="L106" s="2">
        <f>gamma0+gamma1*K106+gamma2*J106</f>
        <v>19.999999999999993</v>
      </c>
    </row>
    <row r="107" spans="9:12" ht="12.75">
      <c r="I107" s="2">
        <v>99</v>
      </c>
      <c r="J107" s="2">
        <v>1</v>
      </c>
      <c r="K107" s="2">
        <f t="shared" si="6"/>
        <v>19.999999999999993</v>
      </c>
      <c r="L107" s="2">
        <f>gamma0+gamma1*K107+gamma2*J107</f>
        <v>19.999999999999993</v>
      </c>
    </row>
    <row r="108" spans="9:12" ht="12.75">
      <c r="I108" s="2">
        <v>100</v>
      </c>
      <c r="J108" s="2">
        <v>1</v>
      </c>
      <c r="K108" s="2">
        <f t="shared" si="6"/>
        <v>19.999999999999993</v>
      </c>
      <c r="L108" s="2">
        <f>gamma0+gamma1*K108+gamma2*J108</f>
        <v>19.999999999999993</v>
      </c>
    </row>
  </sheetData>
  <mergeCells count="4">
    <mergeCell ref="A6:D6"/>
    <mergeCell ref="I6:L6"/>
    <mergeCell ref="A1:B1"/>
    <mergeCell ref="I5:K5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535463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6.7109375" style="0" customWidth="1"/>
    <col min="5" max="5" width="8.57421875" style="0" customWidth="1"/>
    <col min="8" max="8" width="10.28125" style="0" customWidth="1"/>
    <col min="9" max="9" width="9.8515625" style="0" customWidth="1"/>
    <col min="10" max="10" width="9.7109375" style="0" customWidth="1"/>
    <col min="13" max="13" width="6.57421875" style="0" customWidth="1"/>
    <col min="14" max="16" width="7.421875" style="0" customWidth="1"/>
  </cols>
  <sheetData>
    <row r="1" ht="13.5" thickBot="1">
      <c r="A1" s="6" t="s">
        <v>13</v>
      </c>
    </row>
    <row r="2" spans="1:10" ht="12.75">
      <c r="A2" s="18" t="s">
        <v>4</v>
      </c>
      <c r="B2" s="18"/>
      <c r="C2" s="6" t="s">
        <v>14</v>
      </c>
      <c r="F2" s="6" t="s">
        <v>15</v>
      </c>
      <c r="I2" s="22" t="s">
        <v>16</v>
      </c>
      <c r="J2" s="23"/>
    </row>
    <row r="3" spans="1:10" ht="14.25">
      <c r="A3" s="7" t="s">
        <v>23</v>
      </c>
      <c r="B3" s="14">
        <v>5</v>
      </c>
      <c r="I3" s="8" t="s">
        <v>17</v>
      </c>
      <c r="J3" s="15">
        <f>1-gamma1</f>
        <v>0.4</v>
      </c>
    </row>
    <row r="4" spans="1:10" ht="15.75">
      <c r="A4" s="7" t="s">
        <v>24</v>
      </c>
      <c r="B4" s="14">
        <v>0.6</v>
      </c>
      <c r="I4" s="8" t="s">
        <v>25</v>
      </c>
      <c r="J4" s="15">
        <f>gamma0/lambda</f>
        <v>12.5</v>
      </c>
    </row>
    <row r="5" spans="1:10" ht="16.5" thickBot="1">
      <c r="A5" s="7" t="s">
        <v>26</v>
      </c>
      <c r="B5" s="14">
        <v>3</v>
      </c>
      <c r="I5" s="9" t="s">
        <v>27</v>
      </c>
      <c r="J5" s="16">
        <f>gamma2/lambda</f>
        <v>7.5</v>
      </c>
    </row>
    <row r="6" spans="1:2" ht="12.75">
      <c r="A6" s="10"/>
      <c r="B6" s="11"/>
    </row>
    <row r="7" spans="1:2" ht="12.75">
      <c r="A7" s="10"/>
      <c r="B7" s="11"/>
    </row>
    <row r="8" spans="1:17" ht="12.75">
      <c r="A8" s="10"/>
      <c r="B8" s="11"/>
      <c r="N8" s="27" t="s">
        <v>18</v>
      </c>
      <c r="O8" s="27"/>
      <c r="P8" s="27"/>
      <c r="Q8" s="2">
        <f>Q111-Q11</f>
        <v>7.499999999999993</v>
      </c>
    </row>
    <row r="9" spans="1:17" ht="12.75">
      <c r="A9" s="18" t="s">
        <v>19</v>
      </c>
      <c r="B9" s="18"/>
      <c r="C9" s="18"/>
      <c r="D9" s="18"/>
      <c r="M9" s="24" t="s">
        <v>20</v>
      </c>
      <c r="N9" s="25"/>
      <c r="O9" s="25"/>
      <c r="P9" s="25"/>
      <c r="Q9" s="26"/>
    </row>
    <row r="10" spans="1:17" ht="15.75">
      <c r="A10" s="5" t="s">
        <v>21</v>
      </c>
      <c r="B10" s="5" t="s">
        <v>28</v>
      </c>
      <c r="C10" s="5" t="s">
        <v>29</v>
      </c>
      <c r="D10" s="12" t="s">
        <v>30</v>
      </c>
      <c r="E10" s="5" t="s">
        <v>31</v>
      </c>
      <c r="M10" s="5" t="s">
        <v>21</v>
      </c>
      <c r="N10" s="5" t="s">
        <v>22</v>
      </c>
      <c r="O10" s="5" t="s">
        <v>29</v>
      </c>
      <c r="P10" s="12" t="s">
        <v>30</v>
      </c>
      <c r="Q10" s="5" t="s">
        <v>1</v>
      </c>
    </row>
    <row r="11" spans="1:17" ht="12.75">
      <c r="A11" s="2">
        <v>0</v>
      </c>
      <c r="B11" s="2">
        <v>0</v>
      </c>
      <c r="C11" s="2"/>
      <c r="D11" s="2">
        <f aca="true" t="shared" si="0" ref="D11:D26">beta0+beta1*B11</f>
        <v>12.5</v>
      </c>
      <c r="E11" s="2">
        <f>gamma0/(1-gamma1)</f>
        <v>12.5</v>
      </c>
      <c r="M11" s="2">
        <v>0</v>
      </c>
      <c r="N11" s="2">
        <v>0</v>
      </c>
      <c r="O11" s="2"/>
      <c r="P11" s="2">
        <f aca="true" t="shared" si="1" ref="P11:P42">beta0+beta1*N11</f>
        <v>12.5</v>
      </c>
      <c r="Q11" s="2">
        <f>gamma0/(1-gamma1)</f>
        <v>12.5</v>
      </c>
    </row>
    <row r="12" spans="1:17" ht="12.75">
      <c r="A12" s="2">
        <v>1</v>
      </c>
      <c r="B12" s="2">
        <v>0</v>
      </c>
      <c r="C12" s="2">
        <f aca="true" t="shared" si="2" ref="C12:C26">E11</f>
        <v>12.5</v>
      </c>
      <c r="D12" s="2">
        <f t="shared" si="0"/>
        <v>12.5</v>
      </c>
      <c r="E12" s="2">
        <f aca="true" t="shared" si="3" ref="E12:E26">gamma0+gamma1*C12+gamma2*B12</f>
        <v>12.5</v>
      </c>
      <c r="M12" s="2">
        <v>1</v>
      </c>
      <c r="N12" s="2">
        <v>0</v>
      </c>
      <c r="O12" s="2">
        <f aca="true" t="shared" si="4" ref="O12:O43">Q11</f>
        <v>12.5</v>
      </c>
      <c r="P12" s="2">
        <f t="shared" si="1"/>
        <v>12.5</v>
      </c>
      <c r="Q12" s="2">
        <f aca="true" t="shared" si="5" ref="Q12:Q43">gamma0+gamma1*O12+gamma2*N12</f>
        <v>12.5</v>
      </c>
    </row>
    <row r="13" spans="1:17" ht="12.75">
      <c r="A13" s="2">
        <v>2</v>
      </c>
      <c r="B13" s="2">
        <v>1</v>
      </c>
      <c r="C13" s="2">
        <f t="shared" si="2"/>
        <v>12.5</v>
      </c>
      <c r="D13" s="2">
        <f t="shared" si="0"/>
        <v>20</v>
      </c>
      <c r="E13" s="2">
        <f t="shared" si="3"/>
        <v>15.5</v>
      </c>
      <c r="M13" s="2">
        <v>2</v>
      </c>
      <c r="N13" s="2">
        <v>1</v>
      </c>
      <c r="O13" s="2">
        <f t="shared" si="4"/>
        <v>12.5</v>
      </c>
      <c r="P13" s="2">
        <f t="shared" si="1"/>
        <v>20</v>
      </c>
      <c r="Q13" s="2">
        <f t="shared" si="5"/>
        <v>15.5</v>
      </c>
    </row>
    <row r="14" spans="1:17" ht="12.75">
      <c r="A14" s="2">
        <v>3</v>
      </c>
      <c r="B14" s="2">
        <v>0</v>
      </c>
      <c r="C14" s="2">
        <f t="shared" si="2"/>
        <v>15.5</v>
      </c>
      <c r="D14" s="2">
        <f t="shared" si="0"/>
        <v>12.5</v>
      </c>
      <c r="E14" s="2">
        <f t="shared" si="3"/>
        <v>14.299999999999999</v>
      </c>
      <c r="M14" s="2">
        <v>3</v>
      </c>
      <c r="N14" s="2">
        <v>1</v>
      </c>
      <c r="O14" s="2">
        <f t="shared" si="4"/>
        <v>15.5</v>
      </c>
      <c r="P14" s="2">
        <f t="shared" si="1"/>
        <v>20</v>
      </c>
      <c r="Q14" s="2">
        <f t="shared" si="5"/>
        <v>17.299999999999997</v>
      </c>
    </row>
    <row r="15" spans="1:17" ht="12.75">
      <c r="A15" s="2">
        <v>4</v>
      </c>
      <c r="B15" s="2">
        <v>0</v>
      </c>
      <c r="C15" s="2">
        <f t="shared" si="2"/>
        <v>14.299999999999999</v>
      </c>
      <c r="D15" s="2">
        <f t="shared" si="0"/>
        <v>12.5</v>
      </c>
      <c r="E15" s="2">
        <f t="shared" si="3"/>
        <v>13.579999999999998</v>
      </c>
      <c r="M15" s="2">
        <v>4</v>
      </c>
      <c r="N15" s="2">
        <v>1</v>
      </c>
      <c r="O15" s="2">
        <f t="shared" si="4"/>
        <v>17.299999999999997</v>
      </c>
      <c r="P15" s="2">
        <f t="shared" si="1"/>
        <v>20</v>
      </c>
      <c r="Q15" s="2">
        <f t="shared" si="5"/>
        <v>18.379999999999995</v>
      </c>
    </row>
    <row r="16" spans="1:17" ht="12.75">
      <c r="A16" s="2">
        <v>5</v>
      </c>
      <c r="B16" s="2">
        <v>0</v>
      </c>
      <c r="C16" s="2">
        <f t="shared" si="2"/>
        <v>13.579999999999998</v>
      </c>
      <c r="D16" s="2">
        <f t="shared" si="0"/>
        <v>12.5</v>
      </c>
      <c r="E16" s="2">
        <f t="shared" si="3"/>
        <v>13.147999999999998</v>
      </c>
      <c r="M16" s="2">
        <v>5</v>
      </c>
      <c r="N16" s="2">
        <v>1</v>
      </c>
      <c r="O16" s="2">
        <f t="shared" si="4"/>
        <v>18.379999999999995</v>
      </c>
      <c r="P16" s="2">
        <f t="shared" si="1"/>
        <v>20</v>
      </c>
      <c r="Q16" s="2">
        <f t="shared" si="5"/>
        <v>19.028</v>
      </c>
    </row>
    <row r="17" spans="1:17" ht="12.75">
      <c r="A17" s="2">
        <v>6</v>
      </c>
      <c r="B17" s="2">
        <v>0</v>
      </c>
      <c r="C17" s="2">
        <f t="shared" si="2"/>
        <v>13.147999999999998</v>
      </c>
      <c r="D17" s="2">
        <f t="shared" si="0"/>
        <v>12.5</v>
      </c>
      <c r="E17" s="2">
        <f t="shared" si="3"/>
        <v>12.888799999999998</v>
      </c>
      <c r="M17" s="2">
        <v>6</v>
      </c>
      <c r="N17" s="2">
        <v>1</v>
      </c>
      <c r="O17" s="2">
        <f t="shared" si="4"/>
        <v>19.028</v>
      </c>
      <c r="P17" s="2">
        <f t="shared" si="1"/>
        <v>20</v>
      </c>
      <c r="Q17" s="2">
        <f t="shared" si="5"/>
        <v>19.4168</v>
      </c>
    </row>
    <row r="18" spans="1:17" ht="12.75">
      <c r="A18" s="2">
        <v>7</v>
      </c>
      <c r="B18" s="2">
        <v>0</v>
      </c>
      <c r="C18" s="2">
        <f t="shared" si="2"/>
        <v>12.888799999999998</v>
      </c>
      <c r="D18" s="2">
        <f t="shared" si="0"/>
        <v>12.5</v>
      </c>
      <c r="E18" s="2">
        <f t="shared" si="3"/>
        <v>12.733279999999999</v>
      </c>
      <c r="M18" s="2">
        <v>7</v>
      </c>
      <c r="N18" s="2">
        <v>1</v>
      </c>
      <c r="O18" s="2">
        <f t="shared" si="4"/>
        <v>19.4168</v>
      </c>
      <c r="P18" s="2">
        <f t="shared" si="1"/>
        <v>20</v>
      </c>
      <c r="Q18" s="2">
        <f t="shared" si="5"/>
        <v>19.65008</v>
      </c>
    </row>
    <row r="19" spans="1:17" ht="12.75">
      <c r="A19" s="2">
        <v>8</v>
      </c>
      <c r="B19" s="2">
        <v>0</v>
      </c>
      <c r="C19" s="2">
        <f t="shared" si="2"/>
        <v>12.733279999999999</v>
      </c>
      <c r="D19" s="2">
        <f t="shared" si="0"/>
        <v>12.5</v>
      </c>
      <c r="E19" s="2">
        <f t="shared" si="3"/>
        <v>12.639968</v>
      </c>
      <c r="M19" s="2">
        <v>8</v>
      </c>
      <c r="N19" s="2">
        <v>1</v>
      </c>
      <c r="O19" s="2">
        <f t="shared" si="4"/>
        <v>19.65008</v>
      </c>
      <c r="P19" s="2">
        <f t="shared" si="1"/>
        <v>20</v>
      </c>
      <c r="Q19" s="2">
        <f t="shared" si="5"/>
        <v>19.790048</v>
      </c>
    </row>
    <row r="20" spans="1:17" ht="12.75">
      <c r="A20" s="2">
        <v>9</v>
      </c>
      <c r="B20" s="2">
        <v>0</v>
      </c>
      <c r="C20" s="2">
        <f t="shared" si="2"/>
        <v>12.639968</v>
      </c>
      <c r="D20" s="2">
        <f t="shared" si="0"/>
        <v>12.5</v>
      </c>
      <c r="E20" s="2">
        <f t="shared" si="3"/>
        <v>12.583980799999999</v>
      </c>
      <c r="M20" s="2">
        <v>9</v>
      </c>
      <c r="N20" s="2">
        <v>1</v>
      </c>
      <c r="O20" s="2">
        <f t="shared" si="4"/>
        <v>19.790048</v>
      </c>
      <c r="P20" s="2">
        <f t="shared" si="1"/>
        <v>20</v>
      </c>
      <c r="Q20" s="2">
        <f t="shared" si="5"/>
        <v>19.874028799999998</v>
      </c>
    </row>
    <row r="21" spans="1:17" ht="12.75">
      <c r="A21" s="2">
        <v>10</v>
      </c>
      <c r="B21" s="2">
        <v>0</v>
      </c>
      <c r="C21" s="2">
        <f t="shared" si="2"/>
        <v>12.583980799999999</v>
      </c>
      <c r="D21" s="2">
        <f t="shared" si="0"/>
        <v>12.5</v>
      </c>
      <c r="E21" s="2">
        <f t="shared" si="3"/>
        <v>12.550388479999999</v>
      </c>
      <c r="M21" s="2">
        <v>10</v>
      </c>
      <c r="N21" s="2">
        <v>1</v>
      </c>
      <c r="O21" s="2">
        <f t="shared" si="4"/>
        <v>19.874028799999998</v>
      </c>
      <c r="P21" s="2">
        <f t="shared" si="1"/>
        <v>20</v>
      </c>
      <c r="Q21" s="2">
        <f t="shared" si="5"/>
        <v>19.92441728</v>
      </c>
    </row>
    <row r="22" spans="1:17" ht="12.75">
      <c r="A22" s="2">
        <v>11</v>
      </c>
      <c r="B22" s="2">
        <v>0</v>
      </c>
      <c r="C22" s="2">
        <f t="shared" si="2"/>
        <v>12.550388479999999</v>
      </c>
      <c r="D22" s="2">
        <f t="shared" si="0"/>
        <v>12.5</v>
      </c>
      <c r="E22" s="2">
        <f t="shared" si="3"/>
        <v>12.530233088</v>
      </c>
      <c r="M22" s="2">
        <v>11</v>
      </c>
      <c r="N22" s="2">
        <v>1</v>
      </c>
      <c r="O22" s="2">
        <f t="shared" si="4"/>
        <v>19.92441728</v>
      </c>
      <c r="P22" s="2">
        <f t="shared" si="1"/>
        <v>20</v>
      </c>
      <c r="Q22" s="2">
        <f t="shared" si="5"/>
        <v>19.954650368</v>
      </c>
    </row>
    <row r="23" spans="1:17" ht="12.75">
      <c r="A23" s="2">
        <v>12</v>
      </c>
      <c r="B23" s="2">
        <v>0</v>
      </c>
      <c r="C23" s="2">
        <f t="shared" si="2"/>
        <v>12.530233088</v>
      </c>
      <c r="D23" s="2">
        <f t="shared" si="0"/>
        <v>12.5</v>
      </c>
      <c r="E23" s="2">
        <f t="shared" si="3"/>
        <v>12.5181398528</v>
      </c>
      <c r="M23" s="2">
        <v>12</v>
      </c>
      <c r="N23" s="2">
        <v>1</v>
      </c>
      <c r="O23" s="2">
        <f t="shared" si="4"/>
        <v>19.954650368</v>
      </c>
      <c r="P23" s="2">
        <f t="shared" si="1"/>
        <v>20</v>
      </c>
      <c r="Q23" s="2">
        <f t="shared" si="5"/>
        <v>19.9727902208</v>
      </c>
    </row>
    <row r="24" spans="1:17" ht="12.75">
      <c r="A24" s="2">
        <v>13</v>
      </c>
      <c r="B24" s="2">
        <v>0</v>
      </c>
      <c r="C24" s="2">
        <f t="shared" si="2"/>
        <v>12.5181398528</v>
      </c>
      <c r="D24" s="2">
        <f t="shared" si="0"/>
        <v>12.5</v>
      </c>
      <c r="E24" s="2">
        <f t="shared" si="3"/>
        <v>12.510883911679999</v>
      </c>
      <c r="M24" s="2">
        <v>13</v>
      </c>
      <c r="N24" s="2">
        <v>1</v>
      </c>
      <c r="O24" s="2">
        <f t="shared" si="4"/>
        <v>19.9727902208</v>
      </c>
      <c r="P24" s="2">
        <f t="shared" si="1"/>
        <v>20</v>
      </c>
      <c r="Q24" s="2">
        <f t="shared" si="5"/>
        <v>19.983674132479997</v>
      </c>
    </row>
    <row r="25" spans="1:17" ht="12.75">
      <c r="A25" s="2">
        <v>14</v>
      </c>
      <c r="B25" s="2">
        <v>0</v>
      </c>
      <c r="C25" s="2">
        <f t="shared" si="2"/>
        <v>12.510883911679999</v>
      </c>
      <c r="D25" s="2">
        <f t="shared" si="0"/>
        <v>12.5</v>
      </c>
      <c r="E25" s="2">
        <f t="shared" si="3"/>
        <v>12.506530347007999</v>
      </c>
      <c r="M25" s="2">
        <v>14</v>
      </c>
      <c r="N25" s="2">
        <v>1</v>
      </c>
      <c r="O25" s="2">
        <f t="shared" si="4"/>
        <v>19.983674132479997</v>
      </c>
      <c r="P25" s="2">
        <f t="shared" si="1"/>
        <v>20</v>
      </c>
      <c r="Q25" s="2">
        <f t="shared" si="5"/>
        <v>19.990204479488</v>
      </c>
    </row>
    <row r="26" spans="1:17" ht="12.75">
      <c r="A26" s="2">
        <v>15</v>
      </c>
      <c r="B26" s="2">
        <v>0</v>
      </c>
      <c r="C26" s="2">
        <f t="shared" si="2"/>
        <v>12.506530347007999</v>
      </c>
      <c r="D26" s="2">
        <f t="shared" si="0"/>
        <v>12.5</v>
      </c>
      <c r="E26" s="2">
        <f t="shared" si="3"/>
        <v>12.503918208204798</v>
      </c>
      <c r="M26" s="2">
        <v>15</v>
      </c>
      <c r="N26" s="2">
        <v>1</v>
      </c>
      <c r="O26" s="2">
        <f t="shared" si="4"/>
        <v>19.990204479488</v>
      </c>
      <c r="P26" s="2">
        <f t="shared" si="1"/>
        <v>20</v>
      </c>
      <c r="Q26" s="2">
        <f t="shared" si="5"/>
        <v>19.9941226876928</v>
      </c>
    </row>
    <row r="27" spans="13:17" ht="12.75">
      <c r="M27" s="2">
        <v>16</v>
      </c>
      <c r="N27" s="2">
        <v>1</v>
      </c>
      <c r="O27" s="2">
        <f t="shared" si="4"/>
        <v>19.9941226876928</v>
      </c>
      <c r="P27" s="2">
        <f t="shared" si="1"/>
        <v>20</v>
      </c>
      <c r="Q27" s="2">
        <f t="shared" si="5"/>
        <v>19.99647361261568</v>
      </c>
    </row>
    <row r="28" spans="13:17" ht="12.75">
      <c r="M28" s="2">
        <v>17</v>
      </c>
      <c r="N28" s="2">
        <v>1</v>
      </c>
      <c r="O28" s="2">
        <f t="shared" si="4"/>
        <v>19.99647361261568</v>
      </c>
      <c r="P28" s="2">
        <f t="shared" si="1"/>
        <v>20</v>
      </c>
      <c r="Q28" s="2">
        <f t="shared" si="5"/>
        <v>19.99788416756941</v>
      </c>
    </row>
    <row r="29" spans="13:17" ht="12.75">
      <c r="M29" s="2">
        <v>18</v>
      </c>
      <c r="N29" s="2">
        <v>1</v>
      </c>
      <c r="O29" s="2">
        <f t="shared" si="4"/>
        <v>19.99788416756941</v>
      </c>
      <c r="P29" s="2">
        <f t="shared" si="1"/>
        <v>20</v>
      </c>
      <c r="Q29" s="2">
        <f t="shared" si="5"/>
        <v>19.998730500541647</v>
      </c>
    </row>
    <row r="30" spans="13:17" ht="12.75">
      <c r="M30" s="2">
        <v>19</v>
      </c>
      <c r="N30" s="2">
        <v>1</v>
      </c>
      <c r="O30" s="2">
        <f t="shared" si="4"/>
        <v>19.998730500541647</v>
      </c>
      <c r="P30" s="2">
        <f t="shared" si="1"/>
        <v>20</v>
      </c>
      <c r="Q30" s="2">
        <f t="shared" si="5"/>
        <v>19.99923830032499</v>
      </c>
    </row>
    <row r="31" spans="13:17" ht="12.75">
      <c r="M31" s="2">
        <v>20</v>
      </c>
      <c r="N31" s="2">
        <v>1</v>
      </c>
      <c r="O31" s="2">
        <f t="shared" si="4"/>
        <v>19.99923830032499</v>
      </c>
      <c r="P31" s="2">
        <f t="shared" si="1"/>
        <v>20</v>
      </c>
      <c r="Q31" s="2">
        <f t="shared" si="5"/>
        <v>19.999542980194995</v>
      </c>
    </row>
    <row r="32" spans="13:17" ht="12.75">
      <c r="M32" s="2">
        <v>21</v>
      </c>
      <c r="N32" s="2">
        <v>1</v>
      </c>
      <c r="O32" s="2">
        <f t="shared" si="4"/>
        <v>19.999542980194995</v>
      </c>
      <c r="P32" s="2">
        <f t="shared" si="1"/>
        <v>20</v>
      </c>
      <c r="Q32" s="2">
        <f t="shared" si="5"/>
        <v>19.999725788116997</v>
      </c>
    </row>
    <row r="33" spans="13:17" ht="12.75">
      <c r="M33" s="2">
        <v>22</v>
      </c>
      <c r="N33" s="2">
        <v>1</v>
      </c>
      <c r="O33" s="2">
        <f t="shared" si="4"/>
        <v>19.999725788116997</v>
      </c>
      <c r="P33" s="2">
        <f t="shared" si="1"/>
        <v>20</v>
      </c>
      <c r="Q33" s="2">
        <f t="shared" si="5"/>
        <v>19.999835472870195</v>
      </c>
    </row>
    <row r="34" spans="13:17" ht="12.75">
      <c r="M34" s="2">
        <v>23</v>
      </c>
      <c r="N34" s="2">
        <v>1</v>
      </c>
      <c r="O34" s="2">
        <f t="shared" si="4"/>
        <v>19.999835472870195</v>
      </c>
      <c r="P34" s="2">
        <f t="shared" si="1"/>
        <v>20</v>
      </c>
      <c r="Q34" s="2">
        <f t="shared" si="5"/>
        <v>19.999901283722117</v>
      </c>
    </row>
    <row r="35" spans="13:17" ht="12.75">
      <c r="M35" s="2">
        <v>24</v>
      </c>
      <c r="N35" s="2">
        <v>1</v>
      </c>
      <c r="O35" s="2">
        <f t="shared" si="4"/>
        <v>19.999901283722117</v>
      </c>
      <c r="P35" s="2">
        <f t="shared" si="1"/>
        <v>20</v>
      </c>
      <c r="Q35" s="2">
        <f t="shared" si="5"/>
        <v>19.99994077023327</v>
      </c>
    </row>
    <row r="36" spans="13:17" ht="12.75">
      <c r="M36" s="2">
        <v>25</v>
      </c>
      <c r="N36" s="2">
        <v>1</v>
      </c>
      <c r="O36" s="2">
        <f t="shared" si="4"/>
        <v>19.99994077023327</v>
      </c>
      <c r="P36" s="2">
        <f t="shared" si="1"/>
        <v>20</v>
      </c>
      <c r="Q36" s="2">
        <f t="shared" si="5"/>
        <v>19.999964462139964</v>
      </c>
    </row>
    <row r="37" spans="13:17" ht="12.75">
      <c r="M37" s="2">
        <v>26</v>
      </c>
      <c r="N37" s="2">
        <v>1</v>
      </c>
      <c r="O37" s="2">
        <f t="shared" si="4"/>
        <v>19.999964462139964</v>
      </c>
      <c r="P37" s="2">
        <f t="shared" si="1"/>
        <v>20</v>
      </c>
      <c r="Q37" s="2">
        <f t="shared" si="5"/>
        <v>19.999978677283977</v>
      </c>
    </row>
    <row r="38" spans="13:17" ht="12.75">
      <c r="M38" s="2">
        <v>27</v>
      </c>
      <c r="N38" s="2">
        <v>1</v>
      </c>
      <c r="O38" s="2">
        <f t="shared" si="4"/>
        <v>19.999978677283977</v>
      </c>
      <c r="P38" s="2">
        <f t="shared" si="1"/>
        <v>20</v>
      </c>
      <c r="Q38" s="2">
        <f t="shared" si="5"/>
        <v>19.999987206370385</v>
      </c>
    </row>
    <row r="39" spans="13:17" ht="12.75">
      <c r="M39" s="2">
        <v>28</v>
      </c>
      <c r="N39" s="2">
        <v>1</v>
      </c>
      <c r="O39" s="2">
        <f t="shared" si="4"/>
        <v>19.999987206370385</v>
      </c>
      <c r="P39" s="2">
        <f t="shared" si="1"/>
        <v>20</v>
      </c>
      <c r="Q39" s="2">
        <f t="shared" si="5"/>
        <v>19.99999232382223</v>
      </c>
    </row>
    <row r="40" spans="13:17" ht="12.75">
      <c r="M40" s="2">
        <v>29</v>
      </c>
      <c r="N40" s="2">
        <v>1</v>
      </c>
      <c r="O40" s="2">
        <f t="shared" si="4"/>
        <v>19.99999232382223</v>
      </c>
      <c r="P40" s="2">
        <f t="shared" si="1"/>
        <v>20</v>
      </c>
      <c r="Q40" s="2">
        <f t="shared" si="5"/>
        <v>19.999995394293336</v>
      </c>
    </row>
    <row r="41" spans="13:17" ht="12.75">
      <c r="M41" s="2">
        <v>30</v>
      </c>
      <c r="N41" s="2">
        <v>1</v>
      </c>
      <c r="O41" s="2">
        <f t="shared" si="4"/>
        <v>19.999995394293336</v>
      </c>
      <c r="P41" s="2">
        <f t="shared" si="1"/>
        <v>20</v>
      </c>
      <c r="Q41" s="2">
        <f t="shared" si="5"/>
        <v>19.999997236576</v>
      </c>
    </row>
    <row r="42" spans="13:17" ht="12.75">
      <c r="M42" s="2">
        <v>31</v>
      </c>
      <c r="N42" s="2">
        <v>1</v>
      </c>
      <c r="O42" s="2">
        <f t="shared" si="4"/>
        <v>19.999997236576</v>
      </c>
      <c r="P42" s="2">
        <f t="shared" si="1"/>
        <v>20</v>
      </c>
      <c r="Q42" s="2">
        <f t="shared" si="5"/>
        <v>19.9999983419456</v>
      </c>
    </row>
    <row r="43" spans="13:17" ht="12.75">
      <c r="M43" s="2">
        <v>32</v>
      </c>
      <c r="N43" s="2">
        <v>1</v>
      </c>
      <c r="O43" s="2">
        <f t="shared" si="4"/>
        <v>19.9999983419456</v>
      </c>
      <c r="P43" s="2">
        <f aca="true" t="shared" si="6" ref="P43:P74">beta0+beta1*N43</f>
        <v>20</v>
      </c>
      <c r="Q43" s="2">
        <f t="shared" si="5"/>
        <v>19.99999900516736</v>
      </c>
    </row>
    <row r="44" spans="13:17" ht="12.75">
      <c r="M44" s="2">
        <v>33</v>
      </c>
      <c r="N44" s="2">
        <v>1</v>
      </c>
      <c r="O44" s="2">
        <f aca="true" t="shared" si="7" ref="O44:O75">Q43</f>
        <v>19.99999900516736</v>
      </c>
      <c r="P44" s="2">
        <f t="shared" si="6"/>
        <v>20</v>
      </c>
      <c r="Q44" s="2">
        <f aca="true" t="shared" si="8" ref="Q44:Q75">gamma0+gamma1*O44+gamma2*N44</f>
        <v>19.999999403100418</v>
      </c>
    </row>
    <row r="45" spans="13:17" ht="12.75">
      <c r="M45" s="2">
        <v>34</v>
      </c>
      <c r="N45" s="2">
        <v>1</v>
      </c>
      <c r="O45" s="2">
        <f t="shared" si="7"/>
        <v>19.999999403100418</v>
      </c>
      <c r="P45" s="2">
        <f t="shared" si="6"/>
        <v>20</v>
      </c>
      <c r="Q45" s="2">
        <f t="shared" si="8"/>
        <v>19.99999964186025</v>
      </c>
    </row>
    <row r="46" spans="13:17" ht="12.75">
      <c r="M46" s="2">
        <v>35</v>
      </c>
      <c r="N46" s="2">
        <v>1</v>
      </c>
      <c r="O46" s="2">
        <f t="shared" si="7"/>
        <v>19.99999964186025</v>
      </c>
      <c r="P46" s="2">
        <f t="shared" si="6"/>
        <v>20</v>
      </c>
      <c r="Q46" s="2">
        <f t="shared" si="8"/>
        <v>19.99999978511615</v>
      </c>
    </row>
    <row r="47" spans="13:17" ht="12.75">
      <c r="M47" s="2">
        <v>36</v>
      </c>
      <c r="N47" s="2">
        <v>1</v>
      </c>
      <c r="O47" s="2">
        <f t="shared" si="7"/>
        <v>19.99999978511615</v>
      </c>
      <c r="P47" s="2">
        <f t="shared" si="6"/>
        <v>20</v>
      </c>
      <c r="Q47" s="2">
        <f t="shared" si="8"/>
        <v>19.99999987106969</v>
      </c>
    </row>
    <row r="48" spans="13:17" ht="12.75">
      <c r="M48" s="2">
        <v>37</v>
      </c>
      <c r="N48" s="2">
        <v>1</v>
      </c>
      <c r="O48" s="2">
        <f t="shared" si="7"/>
        <v>19.99999987106969</v>
      </c>
      <c r="P48" s="2">
        <f t="shared" si="6"/>
        <v>20</v>
      </c>
      <c r="Q48" s="2">
        <f t="shared" si="8"/>
        <v>19.999999922641813</v>
      </c>
    </row>
    <row r="49" spans="13:17" ht="12.75">
      <c r="M49" s="2">
        <v>38</v>
      </c>
      <c r="N49" s="2">
        <v>1</v>
      </c>
      <c r="O49" s="2">
        <f t="shared" si="7"/>
        <v>19.999999922641813</v>
      </c>
      <c r="P49" s="2">
        <f t="shared" si="6"/>
        <v>20</v>
      </c>
      <c r="Q49" s="2">
        <f t="shared" si="8"/>
        <v>19.99999995358509</v>
      </c>
    </row>
    <row r="50" spans="13:17" ht="12.75">
      <c r="M50" s="2">
        <v>39</v>
      </c>
      <c r="N50" s="2">
        <v>1</v>
      </c>
      <c r="O50" s="2">
        <f t="shared" si="7"/>
        <v>19.99999995358509</v>
      </c>
      <c r="P50" s="2">
        <f t="shared" si="6"/>
        <v>20</v>
      </c>
      <c r="Q50" s="2">
        <f t="shared" si="8"/>
        <v>19.999999972151052</v>
      </c>
    </row>
    <row r="51" spans="13:17" ht="12.75">
      <c r="M51" s="2">
        <v>40</v>
      </c>
      <c r="N51" s="2">
        <v>1</v>
      </c>
      <c r="O51" s="2">
        <f t="shared" si="7"/>
        <v>19.999999972151052</v>
      </c>
      <c r="P51" s="2">
        <f t="shared" si="6"/>
        <v>20</v>
      </c>
      <c r="Q51" s="2">
        <f t="shared" si="8"/>
        <v>19.99999998329063</v>
      </c>
    </row>
    <row r="52" spans="13:17" ht="12.75">
      <c r="M52" s="2">
        <v>41</v>
      </c>
      <c r="N52" s="2">
        <v>1</v>
      </c>
      <c r="O52" s="2">
        <f t="shared" si="7"/>
        <v>19.99999998329063</v>
      </c>
      <c r="P52" s="2">
        <f t="shared" si="6"/>
        <v>20</v>
      </c>
      <c r="Q52" s="2">
        <f t="shared" si="8"/>
        <v>19.999999989974377</v>
      </c>
    </row>
    <row r="53" spans="13:17" ht="12.75">
      <c r="M53" s="2">
        <v>42</v>
      </c>
      <c r="N53" s="2">
        <v>1</v>
      </c>
      <c r="O53" s="2">
        <f t="shared" si="7"/>
        <v>19.999999989974377</v>
      </c>
      <c r="P53" s="2">
        <f t="shared" si="6"/>
        <v>20</v>
      </c>
      <c r="Q53" s="2">
        <f t="shared" si="8"/>
        <v>19.999999993984623</v>
      </c>
    </row>
    <row r="54" spans="13:17" ht="12.75">
      <c r="M54" s="2">
        <v>43</v>
      </c>
      <c r="N54" s="2">
        <v>1</v>
      </c>
      <c r="O54" s="2">
        <f t="shared" si="7"/>
        <v>19.999999993984623</v>
      </c>
      <c r="P54" s="2">
        <f t="shared" si="6"/>
        <v>20</v>
      </c>
      <c r="Q54" s="2">
        <f t="shared" si="8"/>
        <v>19.999999996390773</v>
      </c>
    </row>
    <row r="55" spans="13:17" ht="12.75">
      <c r="M55" s="2">
        <v>44</v>
      </c>
      <c r="N55" s="2">
        <v>1</v>
      </c>
      <c r="O55" s="2">
        <f t="shared" si="7"/>
        <v>19.999999996390773</v>
      </c>
      <c r="P55" s="2">
        <f t="shared" si="6"/>
        <v>20</v>
      </c>
      <c r="Q55" s="2">
        <f t="shared" si="8"/>
        <v>19.999999997834465</v>
      </c>
    </row>
    <row r="56" spans="13:17" ht="12.75">
      <c r="M56" s="2">
        <v>45</v>
      </c>
      <c r="N56" s="2">
        <v>1</v>
      </c>
      <c r="O56" s="2">
        <f t="shared" si="7"/>
        <v>19.999999997834465</v>
      </c>
      <c r="P56" s="2">
        <f t="shared" si="6"/>
        <v>20</v>
      </c>
      <c r="Q56" s="2">
        <f t="shared" si="8"/>
        <v>19.99999999870068</v>
      </c>
    </row>
    <row r="57" spans="13:17" ht="12.75">
      <c r="M57" s="2">
        <v>46</v>
      </c>
      <c r="N57" s="2">
        <v>1</v>
      </c>
      <c r="O57" s="2">
        <f t="shared" si="7"/>
        <v>19.99999999870068</v>
      </c>
      <c r="P57" s="2">
        <f t="shared" si="6"/>
        <v>20</v>
      </c>
      <c r="Q57" s="2">
        <f t="shared" si="8"/>
        <v>19.999999999220407</v>
      </c>
    </row>
    <row r="58" spans="13:17" ht="12.75">
      <c r="M58" s="2">
        <v>47</v>
      </c>
      <c r="N58" s="2">
        <v>1</v>
      </c>
      <c r="O58" s="2">
        <f t="shared" si="7"/>
        <v>19.999999999220407</v>
      </c>
      <c r="P58" s="2">
        <f t="shared" si="6"/>
        <v>20</v>
      </c>
      <c r="Q58" s="2">
        <f t="shared" si="8"/>
        <v>19.999999999532243</v>
      </c>
    </row>
    <row r="59" spans="13:17" ht="12.75">
      <c r="M59" s="2">
        <v>48</v>
      </c>
      <c r="N59" s="2">
        <v>1</v>
      </c>
      <c r="O59" s="2">
        <f t="shared" si="7"/>
        <v>19.999999999532243</v>
      </c>
      <c r="P59" s="2">
        <f t="shared" si="6"/>
        <v>20</v>
      </c>
      <c r="Q59" s="2">
        <f t="shared" si="8"/>
        <v>19.999999999719343</v>
      </c>
    </row>
    <row r="60" spans="13:17" ht="12.75">
      <c r="M60" s="2">
        <v>49</v>
      </c>
      <c r="N60" s="2">
        <v>1</v>
      </c>
      <c r="O60" s="2">
        <f t="shared" si="7"/>
        <v>19.999999999719343</v>
      </c>
      <c r="P60" s="2">
        <f t="shared" si="6"/>
        <v>20</v>
      </c>
      <c r="Q60" s="2">
        <f t="shared" si="8"/>
        <v>19.999999999831605</v>
      </c>
    </row>
    <row r="61" spans="13:17" ht="12.75">
      <c r="M61" s="2">
        <v>50</v>
      </c>
      <c r="N61" s="2">
        <v>1</v>
      </c>
      <c r="O61" s="2">
        <f t="shared" si="7"/>
        <v>19.999999999831605</v>
      </c>
      <c r="P61" s="2">
        <f t="shared" si="6"/>
        <v>20</v>
      </c>
      <c r="Q61" s="2">
        <f t="shared" si="8"/>
        <v>19.99999999989896</v>
      </c>
    </row>
    <row r="62" spans="13:17" ht="12.75">
      <c r="M62" s="2">
        <v>51</v>
      </c>
      <c r="N62" s="2">
        <v>1</v>
      </c>
      <c r="O62" s="2">
        <f t="shared" si="7"/>
        <v>19.99999999989896</v>
      </c>
      <c r="P62" s="2">
        <f t="shared" si="6"/>
        <v>20</v>
      </c>
      <c r="Q62" s="2">
        <f t="shared" si="8"/>
        <v>19.999999999939376</v>
      </c>
    </row>
    <row r="63" spans="13:17" ht="12.75">
      <c r="M63" s="2">
        <v>52</v>
      </c>
      <c r="N63" s="2">
        <v>1</v>
      </c>
      <c r="O63" s="2">
        <f t="shared" si="7"/>
        <v>19.999999999939376</v>
      </c>
      <c r="P63" s="2">
        <f t="shared" si="6"/>
        <v>20</v>
      </c>
      <c r="Q63" s="2">
        <f t="shared" si="8"/>
        <v>19.999999999963627</v>
      </c>
    </row>
    <row r="64" spans="13:17" ht="12.75">
      <c r="M64" s="2">
        <v>53</v>
      </c>
      <c r="N64" s="2">
        <v>1</v>
      </c>
      <c r="O64" s="2">
        <f t="shared" si="7"/>
        <v>19.999999999963627</v>
      </c>
      <c r="P64" s="2">
        <f t="shared" si="6"/>
        <v>20</v>
      </c>
      <c r="Q64" s="2">
        <f t="shared" si="8"/>
        <v>19.999999999978176</v>
      </c>
    </row>
    <row r="65" spans="13:17" ht="12.75">
      <c r="M65" s="2">
        <v>54</v>
      </c>
      <c r="N65" s="2">
        <v>1</v>
      </c>
      <c r="O65" s="2">
        <f t="shared" si="7"/>
        <v>19.999999999978176</v>
      </c>
      <c r="P65" s="2">
        <f t="shared" si="6"/>
        <v>20</v>
      </c>
      <c r="Q65" s="2">
        <f t="shared" si="8"/>
        <v>19.999999999986905</v>
      </c>
    </row>
    <row r="66" spans="13:17" ht="12.75">
      <c r="M66" s="2">
        <v>55</v>
      </c>
      <c r="N66" s="2">
        <v>1</v>
      </c>
      <c r="O66" s="2">
        <f t="shared" si="7"/>
        <v>19.999999999986905</v>
      </c>
      <c r="P66" s="2">
        <f t="shared" si="6"/>
        <v>20</v>
      </c>
      <c r="Q66" s="2">
        <f t="shared" si="8"/>
        <v>19.99999999999214</v>
      </c>
    </row>
    <row r="67" spans="13:17" ht="12.75">
      <c r="M67" s="2">
        <v>56</v>
      </c>
      <c r="N67" s="2">
        <v>1</v>
      </c>
      <c r="O67" s="2">
        <f t="shared" si="7"/>
        <v>19.99999999999214</v>
      </c>
      <c r="P67" s="2">
        <f t="shared" si="6"/>
        <v>20</v>
      </c>
      <c r="Q67" s="2">
        <f t="shared" si="8"/>
        <v>19.999999999995282</v>
      </c>
    </row>
    <row r="68" spans="13:17" ht="12.75">
      <c r="M68" s="2">
        <v>57</v>
      </c>
      <c r="N68" s="2">
        <v>1</v>
      </c>
      <c r="O68" s="2">
        <f t="shared" si="7"/>
        <v>19.999999999995282</v>
      </c>
      <c r="P68" s="2">
        <f t="shared" si="6"/>
        <v>20</v>
      </c>
      <c r="Q68" s="2">
        <f t="shared" si="8"/>
        <v>19.99999999999717</v>
      </c>
    </row>
    <row r="69" spans="13:17" ht="12.75">
      <c r="M69" s="2">
        <v>58</v>
      </c>
      <c r="N69" s="2">
        <v>1</v>
      </c>
      <c r="O69" s="2">
        <f t="shared" si="7"/>
        <v>19.99999999999717</v>
      </c>
      <c r="P69" s="2">
        <f t="shared" si="6"/>
        <v>20</v>
      </c>
      <c r="Q69" s="2">
        <f t="shared" si="8"/>
        <v>19.999999999998302</v>
      </c>
    </row>
    <row r="70" spans="13:17" ht="12.75">
      <c r="M70" s="2">
        <v>59</v>
      </c>
      <c r="N70" s="2">
        <v>1</v>
      </c>
      <c r="O70" s="2">
        <f t="shared" si="7"/>
        <v>19.999999999998302</v>
      </c>
      <c r="P70" s="2">
        <f t="shared" si="6"/>
        <v>20</v>
      </c>
      <c r="Q70" s="2">
        <f t="shared" si="8"/>
        <v>19.99999999999898</v>
      </c>
    </row>
    <row r="71" spans="13:17" ht="12.75">
      <c r="M71" s="2">
        <v>60</v>
      </c>
      <c r="N71" s="2">
        <v>1</v>
      </c>
      <c r="O71" s="2">
        <f t="shared" si="7"/>
        <v>19.99999999999898</v>
      </c>
      <c r="P71" s="2">
        <f t="shared" si="6"/>
        <v>20</v>
      </c>
      <c r="Q71" s="2">
        <f t="shared" si="8"/>
        <v>19.99999999999939</v>
      </c>
    </row>
    <row r="72" spans="13:17" ht="12.75">
      <c r="M72" s="2">
        <v>61</v>
      </c>
      <c r="N72" s="2">
        <v>1</v>
      </c>
      <c r="O72" s="2">
        <f t="shared" si="7"/>
        <v>19.99999999999939</v>
      </c>
      <c r="P72" s="2">
        <f t="shared" si="6"/>
        <v>20</v>
      </c>
      <c r="Q72" s="2">
        <f t="shared" si="8"/>
        <v>19.99999999999963</v>
      </c>
    </row>
    <row r="73" spans="13:17" ht="12.75">
      <c r="M73" s="2">
        <v>62</v>
      </c>
      <c r="N73" s="2">
        <v>1</v>
      </c>
      <c r="O73" s="2">
        <f t="shared" si="7"/>
        <v>19.99999999999963</v>
      </c>
      <c r="P73" s="2">
        <f t="shared" si="6"/>
        <v>20</v>
      </c>
      <c r="Q73" s="2">
        <f t="shared" si="8"/>
        <v>19.99999999999978</v>
      </c>
    </row>
    <row r="74" spans="13:17" ht="12.75">
      <c r="M74" s="2">
        <v>63</v>
      </c>
      <c r="N74" s="2">
        <v>1</v>
      </c>
      <c r="O74" s="2">
        <f t="shared" si="7"/>
        <v>19.99999999999978</v>
      </c>
      <c r="P74" s="2">
        <f t="shared" si="6"/>
        <v>20</v>
      </c>
      <c r="Q74" s="2">
        <f t="shared" si="8"/>
        <v>19.999999999999865</v>
      </c>
    </row>
    <row r="75" spans="13:17" ht="12.75">
      <c r="M75" s="2">
        <v>64</v>
      </c>
      <c r="N75" s="2">
        <v>1</v>
      </c>
      <c r="O75" s="2">
        <f t="shared" si="7"/>
        <v>19.999999999999865</v>
      </c>
      <c r="P75" s="2">
        <f aca="true" t="shared" si="9" ref="P75:P111">beta0+beta1*N75</f>
        <v>20</v>
      </c>
      <c r="Q75" s="2">
        <f t="shared" si="8"/>
        <v>19.99999999999992</v>
      </c>
    </row>
    <row r="76" spans="13:17" ht="12.75">
      <c r="M76" s="2">
        <v>65</v>
      </c>
      <c r="N76" s="2">
        <v>1</v>
      </c>
      <c r="O76" s="2">
        <f aca="true" t="shared" si="10" ref="O76:O111">Q75</f>
        <v>19.99999999999992</v>
      </c>
      <c r="P76" s="2">
        <f t="shared" si="9"/>
        <v>20</v>
      </c>
      <c r="Q76" s="2">
        <f aca="true" t="shared" si="11" ref="Q76:Q111">gamma0+gamma1*O76+gamma2*N76</f>
        <v>19.99999999999995</v>
      </c>
    </row>
    <row r="77" spans="13:17" ht="12.75">
      <c r="M77" s="2">
        <v>66</v>
      </c>
      <c r="N77" s="2">
        <v>1</v>
      </c>
      <c r="O77" s="2">
        <f t="shared" si="10"/>
        <v>19.99999999999995</v>
      </c>
      <c r="P77" s="2">
        <f t="shared" si="9"/>
        <v>20</v>
      </c>
      <c r="Q77" s="2">
        <f t="shared" si="11"/>
        <v>19.99999999999997</v>
      </c>
    </row>
    <row r="78" spans="13:17" ht="12.75">
      <c r="M78" s="2">
        <v>67</v>
      </c>
      <c r="N78" s="2">
        <v>1</v>
      </c>
      <c r="O78" s="2">
        <f t="shared" si="10"/>
        <v>19.99999999999997</v>
      </c>
      <c r="P78" s="2">
        <f t="shared" si="9"/>
        <v>20</v>
      </c>
      <c r="Q78" s="2">
        <f t="shared" si="11"/>
        <v>19.999999999999982</v>
      </c>
    </row>
    <row r="79" spans="13:17" ht="12.75">
      <c r="M79" s="2">
        <v>68</v>
      </c>
      <c r="N79" s="2">
        <v>1</v>
      </c>
      <c r="O79" s="2">
        <f t="shared" si="10"/>
        <v>19.999999999999982</v>
      </c>
      <c r="P79" s="2">
        <f t="shared" si="9"/>
        <v>20</v>
      </c>
      <c r="Q79" s="2">
        <f t="shared" si="11"/>
        <v>19.99999999999999</v>
      </c>
    </row>
    <row r="80" spans="13:17" ht="12.75">
      <c r="M80" s="2">
        <v>69</v>
      </c>
      <c r="N80" s="2">
        <v>1</v>
      </c>
      <c r="O80" s="2">
        <f t="shared" si="10"/>
        <v>19.99999999999999</v>
      </c>
      <c r="P80" s="2">
        <f t="shared" si="9"/>
        <v>20</v>
      </c>
      <c r="Q80" s="2">
        <f t="shared" si="11"/>
        <v>19.999999999999993</v>
      </c>
    </row>
    <row r="81" spans="13:17" ht="12.75">
      <c r="M81" s="2">
        <v>70</v>
      </c>
      <c r="N81" s="2">
        <v>1</v>
      </c>
      <c r="O81" s="2">
        <f t="shared" si="10"/>
        <v>19.999999999999993</v>
      </c>
      <c r="P81" s="2">
        <f t="shared" si="9"/>
        <v>20</v>
      </c>
      <c r="Q81" s="2">
        <f t="shared" si="11"/>
        <v>19.999999999999993</v>
      </c>
    </row>
    <row r="82" spans="13:17" ht="12.75">
      <c r="M82" s="2">
        <v>71</v>
      </c>
      <c r="N82" s="2">
        <v>1</v>
      </c>
      <c r="O82" s="2">
        <f t="shared" si="10"/>
        <v>19.999999999999993</v>
      </c>
      <c r="P82" s="2">
        <f t="shared" si="9"/>
        <v>20</v>
      </c>
      <c r="Q82" s="2">
        <f t="shared" si="11"/>
        <v>19.999999999999993</v>
      </c>
    </row>
    <row r="83" spans="13:17" ht="12.75">
      <c r="M83" s="2">
        <v>72</v>
      </c>
      <c r="N83" s="2">
        <v>1</v>
      </c>
      <c r="O83" s="2">
        <f t="shared" si="10"/>
        <v>19.999999999999993</v>
      </c>
      <c r="P83" s="2">
        <f t="shared" si="9"/>
        <v>20</v>
      </c>
      <c r="Q83" s="2">
        <f t="shared" si="11"/>
        <v>19.999999999999993</v>
      </c>
    </row>
    <row r="84" spans="13:17" ht="12.75">
      <c r="M84" s="2">
        <v>73</v>
      </c>
      <c r="N84" s="2">
        <v>1</v>
      </c>
      <c r="O84" s="2">
        <f t="shared" si="10"/>
        <v>19.999999999999993</v>
      </c>
      <c r="P84" s="2">
        <f t="shared" si="9"/>
        <v>20</v>
      </c>
      <c r="Q84" s="2">
        <f t="shared" si="11"/>
        <v>19.999999999999993</v>
      </c>
    </row>
    <row r="85" spans="13:17" ht="12.75">
      <c r="M85" s="2">
        <v>74</v>
      </c>
      <c r="N85" s="2">
        <v>1</v>
      </c>
      <c r="O85" s="2">
        <f t="shared" si="10"/>
        <v>19.999999999999993</v>
      </c>
      <c r="P85" s="2">
        <f t="shared" si="9"/>
        <v>20</v>
      </c>
      <c r="Q85" s="2">
        <f t="shared" si="11"/>
        <v>19.999999999999993</v>
      </c>
    </row>
    <row r="86" spans="13:17" ht="12.75">
      <c r="M86" s="2">
        <v>75</v>
      </c>
      <c r="N86" s="2">
        <v>1</v>
      </c>
      <c r="O86" s="2">
        <f t="shared" si="10"/>
        <v>19.999999999999993</v>
      </c>
      <c r="P86" s="2">
        <f t="shared" si="9"/>
        <v>20</v>
      </c>
      <c r="Q86" s="2">
        <f t="shared" si="11"/>
        <v>19.999999999999993</v>
      </c>
    </row>
    <row r="87" spans="13:17" ht="12.75">
      <c r="M87" s="2">
        <v>76</v>
      </c>
      <c r="N87" s="2">
        <v>1</v>
      </c>
      <c r="O87" s="2">
        <f t="shared" si="10"/>
        <v>19.999999999999993</v>
      </c>
      <c r="P87" s="2">
        <f t="shared" si="9"/>
        <v>20</v>
      </c>
      <c r="Q87" s="2">
        <f t="shared" si="11"/>
        <v>19.999999999999993</v>
      </c>
    </row>
    <row r="88" spans="13:17" ht="12.75">
      <c r="M88" s="2">
        <v>77</v>
      </c>
      <c r="N88" s="2">
        <v>1</v>
      </c>
      <c r="O88" s="2">
        <f t="shared" si="10"/>
        <v>19.999999999999993</v>
      </c>
      <c r="P88" s="2">
        <f t="shared" si="9"/>
        <v>20</v>
      </c>
      <c r="Q88" s="2">
        <f t="shared" si="11"/>
        <v>19.999999999999993</v>
      </c>
    </row>
    <row r="89" spans="13:17" ht="12.75">
      <c r="M89" s="2">
        <v>78</v>
      </c>
      <c r="N89" s="2">
        <v>1</v>
      </c>
      <c r="O89" s="2">
        <f t="shared" si="10"/>
        <v>19.999999999999993</v>
      </c>
      <c r="P89" s="2">
        <f t="shared" si="9"/>
        <v>20</v>
      </c>
      <c r="Q89" s="2">
        <f t="shared" si="11"/>
        <v>19.999999999999993</v>
      </c>
    </row>
    <row r="90" spans="13:17" ht="12.75">
      <c r="M90" s="2">
        <v>79</v>
      </c>
      <c r="N90" s="2">
        <v>1</v>
      </c>
      <c r="O90" s="2">
        <f t="shared" si="10"/>
        <v>19.999999999999993</v>
      </c>
      <c r="P90" s="2">
        <f t="shared" si="9"/>
        <v>20</v>
      </c>
      <c r="Q90" s="2">
        <f t="shared" si="11"/>
        <v>19.999999999999993</v>
      </c>
    </row>
    <row r="91" spans="13:17" ht="12.75">
      <c r="M91" s="2">
        <v>80</v>
      </c>
      <c r="N91" s="2">
        <v>1</v>
      </c>
      <c r="O91" s="2">
        <f t="shared" si="10"/>
        <v>19.999999999999993</v>
      </c>
      <c r="P91" s="2">
        <f t="shared" si="9"/>
        <v>20</v>
      </c>
      <c r="Q91" s="2">
        <f t="shared" si="11"/>
        <v>19.999999999999993</v>
      </c>
    </row>
    <row r="92" spans="13:17" ht="12.75">
      <c r="M92" s="2">
        <v>81</v>
      </c>
      <c r="N92" s="2">
        <v>1</v>
      </c>
      <c r="O92" s="2">
        <f t="shared" si="10"/>
        <v>19.999999999999993</v>
      </c>
      <c r="P92" s="2">
        <f t="shared" si="9"/>
        <v>20</v>
      </c>
      <c r="Q92" s="2">
        <f t="shared" si="11"/>
        <v>19.999999999999993</v>
      </c>
    </row>
    <row r="93" spans="13:17" ht="12.75">
      <c r="M93" s="2">
        <v>82</v>
      </c>
      <c r="N93" s="2">
        <v>1</v>
      </c>
      <c r="O93" s="2">
        <f t="shared" si="10"/>
        <v>19.999999999999993</v>
      </c>
      <c r="P93" s="2">
        <f t="shared" si="9"/>
        <v>20</v>
      </c>
      <c r="Q93" s="2">
        <f t="shared" si="11"/>
        <v>19.999999999999993</v>
      </c>
    </row>
    <row r="94" spans="13:17" ht="12.75">
      <c r="M94" s="2">
        <v>83</v>
      </c>
      <c r="N94" s="2">
        <v>1</v>
      </c>
      <c r="O94" s="2">
        <f t="shared" si="10"/>
        <v>19.999999999999993</v>
      </c>
      <c r="P94" s="2">
        <f t="shared" si="9"/>
        <v>20</v>
      </c>
      <c r="Q94" s="2">
        <f t="shared" si="11"/>
        <v>19.999999999999993</v>
      </c>
    </row>
    <row r="95" spans="13:17" ht="12.75">
      <c r="M95" s="2">
        <v>84</v>
      </c>
      <c r="N95" s="2">
        <v>1</v>
      </c>
      <c r="O95" s="2">
        <f t="shared" si="10"/>
        <v>19.999999999999993</v>
      </c>
      <c r="P95" s="2">
        <f t="shared" si="9"/>
        <v>20</v>
      </c>
      <c r="Q95" s="2">
        <f t="shared" si="11"/>
        <v>19.999999999999993</v>
      </c>
    </row>
    <row r="96" spans="13:17" ht="12.75">
      <c r="M96" s="2">
        <v>85</v>
      </c>
      <c r="N96" s="2">
        <v>1</v>
      </c>
      <c r="O96" s="2">
        <f t="shared" si="10"/>
        <v>19.999999999999993</v>
      </c>
      <c r="P96" s="2">
        <f t="shared" si="9"/>
        <v>20</v>
      </c>
      <c r="Q96" s="2">
        <f t="shared" si="11"/>
        <v>19.999999999999993</v>
      </c>
    </row>
    <row r="97" spans="13:17" ht="12.75">
      <c r="M97" s="2">
        <v>86</v>
      </c>
      <c r="N97" s="2">
        <v>1</v>
      </c>
      <c r="O97" s="2">
        <f t="shared" si="10"/>
        <v>19.999999999999993</v>
      </c>
      <c r="P97" s="2">
        <f t="shared" si="9"/>
        <v>20</v>
      </c>
      <c r="Q97" s="2">
        <f t="shared" si="11"/>
        <v>19.999999999999993</v>
      </c>
    </row>
    <row r="98" spans="13:17" ht="12.75">
      <c r="M98" s="2">
        <v>87</v>
      </c>
      <c r="N98" s="2">
        <v>1</v>
      </c>
      <c r="O98" s="2">
        <f t="shared" si="10"/>
        <v>19.999999999999993</v>
      </c>
      <c r="P98" s="2">
        <f t="shared" si="9"/>
        <v>20</v>
      </c>
      <c r="Q98" s="2">
        <f t="shared" si="11"/>
        <v>19.999999999999993</v>
      </c>
    </row>
    <row r="99" spans="13:17" ht="12.75">
      <c r="M99" s="2">
        <v>88</v>
      </c>
      <c r="N99" s="2">
        <v>1</v>
      </c>
      <c r="O99" s="2">
        <f t="shared" si="10"/>
        <v>19.999999999999993</v>
      </c>
      <c r="P99" s="2">
        <f t="shared" si="9"/>
        <v>20</v>
      </c>
      <c r="Q99" s="2">
        <f t="shared" si="11"/>
        <v>19.999999999999993</v>
      </c>
    </row>
    <row r="100" spans="13:17" ht="12.75">
      <c r="M100" s="2">
        <v>89</v>
      </c>
      <c r="N100" s="2">
        <v>1</v>
      </c>
      <c r="O100" s="2">
        <f t="shared" si="10"/>
        <v>19.999999999999993</v>
      </c>
      <c r="P100" s="2">
        <f t="shared" si="9"/>
        <v>20</v>
      </c>
      <c r="Q100" s="2">
        <f t="shared" si="11"/>
        <v>19.999999999999993</v>
      </c>
    </row>
    <row r="101" spans="13:17" ht="12.75">
      <c r="M101" s="2">
        <v>90</v>
      </c>
      <c r="N101" s="2">
        <v>1</v>
      </c>
      <c r="O101" s="2">
        <f t="shared" si="10"/>
        <v>19.999999999999993</v>
      </c>
      <c r="P101" s="2">
        <f t="shared" si="9"/>
        <v>20</v>
      </c>
      <c r="Q101" s="2">
        <f t="shared" si="11"/>
        <v>19.999999999999993</v>
      </c>
    </row>
    <row r="102" spans="13:17" ht="12.75">
      <c r="M102" s="2">
        <v>91</v>
      </c>
      <c r="N102" s="2">
        <v>1</v>
      </c>
      <c r="O102" s="2">
        <f t="shared" si="10"/>
        <v>19.999999999999993</v>
      </c>
      <c r="P102" s="2">
        <f t="shared" si="9"/>
        <v>20</v>
      </c>
      <c r="Q102" s="2">
        <f t="shared" si="11"/>
        <v>19.999999999999993</v>
      </c>
    </row>
    <row r="103" spans="13:17" ht="12.75">
      <c r="M103" s="2">
        <v>92</v>
      </c>
      <c r="N103" s="2">
        <v>1</v>
      </c>
      <c r="O103" s="2">
        <f t="shared" si="10"/>
        <v>19.999999999999993</v>
      </c>
      <c r="P103" s="2">
        <f t="shared" si="9"/>
        <v>20</v>
      </c>
      <c r="Q103" s="2">
        <f t="shared" si="11"/>
        <v>19.999999999999993</v>
      </c>
    </row>
    <row r="104" spans="13:17" ht="12.75">
      <c r="M104" s="2">
        <v>93</v>
      </c>
      <c r="N104" s="2">
        <v>1</v>
      </c>
      <c r="O104" s="2">
        <f t="shared" si="10"/>
        <v>19.999999999999993</v>
      </c>
      <c r="P104" s="2">
        <f t="shared" si="9"/>
        <v>20</v>
      </c>
      <c r="Q104" s="2">
        <f t="shared" si="11"/>
        <v>19.999999999999993</v>
      </c>
    </row>
    <row r="105" spans="13:17" ht="12.75">
      <c r="M105" s="2">
        <v>94</v>
      </c>
      <c r="N105" s="2">
        <v>1</v>
      </c>
      <c r="O105" s="2">
        <f t="shared" si="10"/>
        <v>19.999999999999993</v>
      </c>
      <c r="P105" s="2">
        <f t="shared" si="9"/>
        <v>20</v>
      </c>
      <c r="Q105" s="2">
        <f t="shared" si="11"/>
        <v>19.999999999999993</v>
      </c>
    </row>
    <row r="106" spans="13:17" ht="12.75">
      <c r="M106" s="2">
        <v>95</v>
      </c>
      <c r="N106" s="2">
        <v>1</v>
      </c>
      <c r="O106" s="2">
        <f t="shared" si="10"/>
        <v>19.999999999999993</v>
      </c>
      <c r="P106" s="2">
        <f t="shared" si="9"/>
        <v>20</v>
      </c>
      <c r="Q106" s="2">
        <f t="shared" si="11"/>
        <v>19.999999999999993</v>
      </c>
    </row>
    <row r="107" spans="13:17" ht="12.75">
      <c r="M107" s="2">
        <v>96</v>
      </c>
      <c r="N107" s="2">
        <v>1</v>
      </c>
      <c r="O107" s="2">
        <f t="shared" si="10"/>
        <v>19.999999999999993</v>
      </c>
      <c r="P107" s="2">
        <f t="shared" si="9"/>
        <v>20</v>
      </c>
      <c r="Q107" s="2">
        <f t="shared" si="11"/>
        <v>19.999999999999993</v>
      </c>
    </row>
    <row r="108" spans="13:17" ht="12.75">
      <c r="M108" s="2">
        <v>97</v>
      </c>
      <c r="N108" s="2">
        <v>1</v>
      </c>
      <c r="O108" s="2">
        <f t="shared" si="10"/>
        <v>19.999999999999993</v>
      </c>
      <c r="P108" s="2">
        <f t="shared" si="9"/>
        <v>20</v>
      </c>
      <c r="Q108" s="2">
        <f t="shared" si="11"/>
        <v>19.999999999999993</v>
      </c>
    </row>
    <row r="109" spans="13:17" ht="12.75">
      <c r="M109" s="2">
        <v>98</v>
      </c>
      <c r="N109" s="2">
        <v>1</v>
      </c>
      <c r="O109" s="2">
        <f t="shared" si="10"/>
        <v>19.999999999999993</v>
      </c>
      <c r="P109" s="2">
        <f t="shared" si="9"/>
        <v>20</v>
      </c>
      <c r="Q109" s="2">
        <f t="shared" si="11"/>
        <v>19.999999999999993</v>
      </c>
    </row>
    <row r="110" spans="13:17" ht="12.75">
      <c r="M110" s="2">
        <v>99</v>
      </c>
      <c r="N110" s="2">
        <v>1</v>
      </c>
      <c r="O110" s="2">
        <f t="shared" si="10"/>
        <v>19.999999999999993</v>
      </c>
      <c r="P110" s="2">
        <f t="shared" si="9"/>
        <v>20</v>
      </c>
      <c r="Q110" s="2">
        <f t="shared" si="11"/>
        <v>19.999999999999993</v>
      </c>
    </row>
    <row r="111" spans="13:17" ht="12.75">
      <c r="M111" s="2">
        <v>100</v>
      </c>
      <c r="N111" s="2">
        <v>1</v>
      </c>
      <c r="O111" s="2">
        <f t="shared" si="10"/>
        <v>19.999999999999993</v>
      </c>
      <c r="P111" s="2">
        <f t="shared" si="9"/>
        <v>20</v>
      </c>
      <c r="Q111" s="2">
        <f t="shared" si="11"/>
        <v>19.999999999999993</v>
      </c>
    </row>
  </sheetData>
  <mergeCells count="5">
    <mergeCell ref="A9:D9"/>
    <mergeCell ref="A2:B2"/>
    <mergeCell ref="I2:J2"/>
    <mergeCell ref="M9:Q9"/>
    <mergeCell ref="N8:P8"/>
  </mergeCell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5353138" r:id="rId2"/>
    <oleObject progId="Equation.3" shapeId="5353139" r:id="rId3"/>
    <oleObject progId="Equation.3" shapeId="5353140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0"/>
  <sheetViews>
    <sheetView showGridLines="0" workbookViewId="0" topLeftCell="A1">
      <selection activeCell="A11" sqref="A11"/>
    </sheetView>
  </sheetViews>
  <sheetFormatPr defaultColWidth="9.140625" defaultRowHeight="12.75"/>
  <sheetData>
    <row r="1" ht="15.75">
      <c r="A1" s="1" t="s">
        <v>10</v>
      </c>
    </row>
    <row r="3" ht="15.75">
      <c r="A3" t="s">
        <v>55</v>
      </c>
    </row>
    <row r="4" ht="12.75">
      <c r="A4" t="s">
        <v>11</v>
      </c>
    </row>
    <row r="6" ht="12.75">
      <c r="A6" t="s">
        <v>56</v>
      </c>
    </row>
    <row r="7" ht="12.75">
      <c r="A7" s="28" t="s">
        <v>57</v>
      </c>
    </row>
    <row r="8" ht="12.75">
      <c r="A8" t="s">
        <v>58</v>
      </c>
    </row>
    <row r="9" ht="15.75">
      <c r="A9" t="s">
        <v>59</v>
      </c>
    </row>
    <row r="10" ht="15.75">
      <c r="A10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Simple Partial Adjustment Model</dc:title>
  <dc:subject/>
  <dc:creator>Barreto/Howland</dc:creator>
  <cp:keywords/>
  <dc:description/>
  <cp:lastModifiedBy>Humberto Barreto</cp:lastModifiedBy>
  <dcterms:created xsi:type="dcterms:W3CDTF">2004-06-09T15:48:19Z</dcterms:created>
  <dcterms:modified xsi:type="dcterms:W3CDTF">2005-08-08T13:36:05Z</dcterms:modified>
  <cp:category/>
  <cp:version/>
  <cp:contentType/>
  <cp:contentStatus/>
</cp:coreProperties>
</file>