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60" yWindow="15" windowWidth="11340" windowHeight="6540" activeTab="0"/>
  </bookViews>
  <sheets>
    <sheet name="Intro" sheetId="1" r:id="rId1"/>
    <sheet name="Model" sheetId="2" r:id="rId2"/>
    <sheet name="MCSim" sheetId="3" r:id="rId3"/>
    <sheet name="MCSimSD" sheetId="4" r:id="rId4"/>
  </sheets>
  <definedNames>
    <definedName name="mu">'Model'!$B$1</definedName>
    <definedName name="zeta">'Model'!$B$2</definedName>
  </definedNames>
  <calcPr fullCalcOnLoad="1"/>
</workbook>
</file>

<file path=xl/sharedStrings.xml><?xml version="1.0" encoding="utf-8"?>
<sst xmlns="http://schemas.openxmlformats.org/spreadsheetml/2006/main" count="83" uniqueCount="62">
  <si>
    <t>Sample Number</t>
  </si>
  <si>
    <t>Simulation Progress</t>
  </si>
  <si>
    <t>secs</t>
  </si>
  <si>
    <t>Population Parameters</t>
  </si>
  <si>
    <t>min</t>
  </si>
  <si>
    <t>Average</t>
  </si>
  <si>
    <t>SD</t>
  </si>
  <si>
    <t>Max</t>
  </si>
  <si>
    <t>Min</t>
  </si>
  <si>
    <t>Only the first 100 repetitions are displayed on this worksheet.</t>
  </si>
  <si>
    <t>Results of Monte Carlo Simulation</t>
  </si>
  <si>
    <t>Percentage Made</t>
  </si>
  <si>
    <t>mu</t>
  </si>
  <si>
    <t>Free Throw Attempt</t>
  </si>
  <si>
    <t>zeta</t>
  </si>
  <si>
    <t>zeta is the autocorrelation parameter</t>
  </si>
  <si>
    <t>A missed free throw decreases the probability of making the next free throw by zeta</t>
  </si>
  <si>
    <t>A made free throw increases the probability of making the next free throw by zeta</t>
  </si>
  <si>
    <t>Sample Summary Statistics</t>
  </si>
  <si>
    <t>Exact SE when zeta=0</t>
  </si>
  <si>
    <r>
      <t xml:space="preserve">mu is the long-run frequency of percentage made free throws </t>
    </r>
    <r>
      <rPr>
        <sz val="10"/>
        <color indexed="10"/>
        <rFont val="Arial"/>
        <family val="2"/>
      </rPr>
      <t>at the start of every game</t>
    </r>
  </si>
  <si>
    <t>of 20 free throws in a game</t>
  </si>
  <si>
    <t>avg box</t>
  </si>
  <si>
    <t>SD box</t>
  </si>
  <si>
    <t>Sample Summary Statistics for Final Mu</t>
  </si>
  <si>
    <t>The heart of the formula is</t>
  </si>
  <si>
    <t>B8+IF(C8=1,zeta,-zeta)</t>
  </si>
  <si>
    <t>This says that the current probability is equal to the previous probability plus zeta if the previous free throw was made OR minus zeta if it was missed.</t>
  </si>
  <si>
    <t>Made Free Throw?</t>
  </si>
  <si>
    <r>
      <t xml:space="preserve">Box Model </t>
    </r>
    <r>
      <rPr>
        <sz val="10"/>
        <color indexed="10"/>
        <rFont val="Arial"/>
        <family val="2"/>
      </rPr>
      <t>when zeta=0</t>
    </r>
  </si>
  <si>
    <t>Percentage Made (out of 20)</t>
  </si>
  <si>
    <t>Sample SD</t>
  </si>
  <si>
    <t>Population SD</t>
  </si>
  <si>
    <t>SD of the box</t>
  </si>
  <si>
    <t>Cells C6 and D6 calculate the sample SD two different ways</t>
  </si>
  <si>
    <t>Cells C7 and D7 calculate the population SD two different ways</t>
  </si>
  <si>
    <t>Note that the Sample SD = sqrt(20/19)*Population SD</t>
  </si>
  <si>
    <t>Note: If zeta &lt;&gt; 0, this is not the appropriate box model</t>
  </si>
  <si>
    <t>Results of Monte Carlo Simulation of Comparison of Sample SD and Population SD</t>
  </si>
  <si>
    <t>This workbook explains the causes and effects of autocorrelation via the familiar, intuitive example of free-throw shooting.</t>
  </si>
  <si>
    <t>The basic idea behind autocorrelation in the context of free throw shooting is easy.</t>
  </si>
  <si>
    <t>There's autocorrelation in free throw shooting if the probability of making a free throw, mu, depends on what happened last time.</t>
  </si>
  <si>
    <t>That's autocorrelation at work.</t>
  </si>
  <si>
    <r>
      <t xml:space="preserve">The </t>
    </r>
    <r>
      <rPr>
        <i/>
        <sz val="10"/>
        <rFont val="Arial"/>
        <family val="2"/>
      </rPr>
      <t>Model</t>
    </r>
    <r>
      <rPr>
        <sz val="10"/>
        <rFont val="Arial"/>
        <family val="0"/>
      </rPr>
      <t xml:space="preserve"> sheet puts this idea into action.</t>
    </r>
  </si>
  <si>
    <t>Monte Carlo simulations.</t>
  </si>
  <si>
    <t>mu (Probability of Making a Free Throw)</t>
  </si>
  <si>
    <t>Percentage of Made Free Throws</t>
  </si>
  <si>
    <t>Final Mu (probability of making a free throw)</t>
  </si>
  <si>
    <t>Points connected to enhance visibility.</t>
  </si>
  <si>
    <t xml:space="preserve">Try comparisons of zeta, the autocorrelation parameter, of 0, 2%, and 5%. </t>
  </si>
  <si>
    <t>Look at the graph -- 5% has a very strong autocorrelation so you end up great or you stink!</t>
  </si>
  <si>
    <t>Run Monte Carlos with these three different values of zeta.  What do you learn?</t>
  </si>
  <si>
    <r>
      <t xml:space="preserve">The </t>
    </r>
    <r>
      <rPr>
        <i/>
        <sz val="10"/>
        <rFont val="Arial"/>
        <family val="2"/>
      </rPr>
      <t>MCSimSD</t>
    </r>
    <r>
      <rPr>
        <sz val="10"/>
        <rFont val="Arial"/>
        <family val="0"/>
      </rPr>
      <t xml:space="preserve"> sheet demonstrates the PopulationSD is a biased estimator of the SD of the box.  That's why we use the</t>
    </r>
  </si>
  <si>
    <r>
      <t>SampleSD</t>
    </r>
    <r>
      <rPr>
        <sz val="10"/>
        <rFont val="Arial"/>
        <family val="0"/>
      </rPr>
      <t xml:space="preserve"> when estimating the SD of the box.</t>
    </r>
  </si>
  <si>
    <t>Say you believe that if you made your last free throw, then you're "hot" and you are more likely to make the next free throw.</t>
  </si>
  <si>
    <t>This doesn't have anything to do with autocorrelation, but we left in here because it's a nice way to understand the idea of degrees of freedom.</t>
  </si>
  <si>
    <t>Estimated SE of the Percentage of Made Free Throws via the conventional formula</t>
  </si>
  <si>
    <t>Streaks</t>
  </si>
  <si>
    <t>Max Streak</t>
  </si>
  <si>
    <t>The Probability Made formula is complicated by the fact that probability is bounded by zero and one.</t>
  </si>
  <si>
    <r>
      <t xml:space="preserve">Explore the cells and formulas to familiarize yourself with the problem, then go to the </t>
    </r>
    <r>
      <rPr>
        <i/>
        <sz val="10"/>
        <rFont val="Arial"/>
        <family val="2"/>
      </rPr>
      <t>MCSim</t>
    </r>
    <r>
      <rPr>
        <sz val="10"/>
        <rFont val="Arial"/>
        <family val="0"/>
      </rPr>
      <t xml:space="preserve"> sheet to run</t>
    </r>
  </si>
  <si>
    <t>Intro to FreeThrowAutoCorr.xls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</si>
</sst>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&quot;C&quot;* #,##0.00_);_(&quot;C&quot;* \(#,##0.00\);_(&quot;C&quot;* &quot;-&quot;??_);_(@_)"/>
    <numFmt numFmtId="170" formatCode="0.00000"/>
    <numFmt numFmtId="171" formatCode="0.0000"/>
    <numFmt numFmtId="172" formatCode="0.000"/>
    <numFmt numFmtId="173" formatCode="0.000000000000"/>
    <numFmt numFmtId="174" formatCode="0.000000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"/>
    <numFmt numFmtId="181" formatCode="0.0%"/>
    <numFmt numFmtId="182" formatCode="0.000E+00"/>
    <numFmt numFmtId="183" formatCode="0.0E+00"/>
    <numFmt numFmtId="184" formatCode="0E+00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_(&quot;$&quot;* #,##0.00000_);_(&quot;$&quot;* \(#,##0.00000\);_(&quot;$&quot;* &quot;-&quot;??_);_(@_)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0.00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10"/>
      <color indexed="56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9" fontId="0" fillId="0" borderId="0" xfId="60" applyFont="1" applyAlignment="1">
      <alignment horizontal="center"/>
    </xf>
    <xf numFmtId="9" fontId="12" fillId="33" borderId="13" xfId="60" applyFont="1" applyFill="1" applyBorder="1" applyAlignment="1">
      <alignment horizontal="center"/>
    </xf>
    <xf numFmtId="9" fontId="12" fillId="33" borderId="14" xfId="60" applyFont="1" applyFill="1" applyBorder="1" applyAlignment="1">
      <alignment horizontal="center"/>
    </xf>
    <xf numFmtId="0" fontId="4" fillId="0" borderId="0" xfId="57" applyFont="1" applyAlignment="1" applyProtection="1">
      <alignment horizontal="left"/>
      <protection locked="0"/>
    </xf>
    <xf numFmtId="9" fontId="3" fillId="0" borderId="0" xfId="6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57" applyProtection="1">
      <alignment/>
      <protection locked="0"/>
    </xf>
    <xf numFmtId="0" fontId="3" fillId="0" borderId="0" xfId="57" applyFont="1" applyProtection="1">
      <alignment/>
      <protection locked="0"/>
    </xf>
    <xf numFmtId="0" fontId="3" fillId="0" borderId="10" xfId="57" applyBorder="1" applyAlignment="1" applyProtection="1">
      <alignment horizontal="center" wrapText="1"/>
      <protection locked="0"/>
    </xf>
    <xf numFmtId="9" fontId="3" fillId="0" borderId="10" xfId="60" applyFont="1" applyBorder="1" applyAlignment="1" applyProtection="1">
      <alignment horizontal="center" wrapText="1"/>
      <protection locked="0"/>
    </xf>
    <xf numFmtId="0" fontId="5" fillId="0" borderId="15" xfId="57" applyFont="1" applyBorder="1" applyAlignment="1" applyProtection="1">
      <alignment wrapText="1"/>
      <protection locked="0"/>
    </xf>
    <xf numFmtId="0" fontId="3" fillId="0" borderId="16" xfId="57" applyBorder="1" applyAlignment="1" applyProtection="1">
      <alignment wrapText="1"/>
      <protection locked="0"/>
    </xf>
    <xf numFmtId="0" fontId="3" fillId="0" borderId="17" xfId="57" applyBorder="1" applyAlignment="1" applyProtection="1">
      <alignment wrapText="1"/>
      <protection locked="0"/>
    </xf>
    <xf numFmtId="0" fontId="3" fillId="0" borderId="0" xfId="57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57" applyAlignment="1" applyProtection="1">
      <alignment horizontal="center"/>
      <protection locked="0"/>
    </xf>
    <xf numFmtId="0" fontId="3" fillId="0" borderId="18" xfId="57" applyFont="1" applyBorder="1" applyProtection="1">
      <alignment/>
      <protection locked="0"/>
    </xf>
    <xf numFmtId="0" fontId="3" fillId="0" borderId="0" xfId="57" applyBorder="1" applyProtection="1">
      <alignment/>
      <protection locked="0"/>
    </xf>
    <xf numFmtId="0" fontId="3" fillId="0" borderId="19" xfId="57" applyBorder="1" applyProtection="1">
      <alignment/>
      <protection locked="0"/>
    </xf>
    <xf numFmtId="1" fontId="3" fillId="0" borderId="0" xfId="57" applyNumberFormat="1" applyBorder="1" applyProtection="1">
      <alignment/>
      <protection locked="0"/>
    </xf>
    <xf numFmtId="0" fontId="6" fillId="0" borderId="20" xfId="57" applyFont="1" applyBorder="1" applyProtection="1">
      <alignment/>
      <protection locked="0"/>
    </xf>
    <xf numFmtId="0" fontId="3" fillId="0" borderId="21" xfId="57" applyBorder="1" applyProtection="1">
      <alignment/>
      <protection locked="0"/>
    </xf>
    <xf numFmtId="0" fontId="7" fillId="0" borderId="22" xfId="57" applyFont="1" applyBorder="1" applyProtection="1">
      <alignment/>
      <protection locked="0"/>
    </xf>
    <xf numFmtId="0" fontId="3" fillId="0" borderId="23" xfId="57" applyBorder="1" applyProtection="1">
      <alignment/>
      <protection locked="0"/>
    </xf>
    <xf numFmtId="0" fontId="8" fillId="0" borderId="0" xfId="57" applyFont="1" applyAlignment="1" applyProtection="1">
      <alignment horizontal="center"/>
      <protection locked="0"/>
    </xf>
    <xf numFmtId="0" fontId="3" fillId="0" borderId="24" xfId="57" applyBorder="1" applyProtection="1">
      <alignment/>
      <protection locked="0"/>
    </xf>
    <xf numFmtId="2" fontId="3" fillId="0" borderId="25" xfId="57" applyNumberFormat="1" applyBorder="1" applyProtection="1">
      <alignment/>
      <protection locked="0"/>
    </xf>
    <xf numFmtId="0" fontId="3" fillId="0" borderId="26" xfId="57" applyBorder="1" applyProtection="1">
      <alignment/>
      <protection locked="0"/>
    </xf>
    <xf numFmtId="0" fontId="3" fillId="0" borderId="27" xfId="57" applyBorder="1" applyProtection="1">
      <alignment/>
      <protection locked="0"/>
    </xf>
    <xf numFmtId="172" fontId="3" fillId="0" borderId="0" xfId="6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3" fillId="0" borderId="28" xfId="57" applyBorder="1" applyProtection="1">
      <alignment/>
      <protection locked="0"/>
    </xf>
    <xf numFmtId="0" fontId="3" fillId="0" borderId="27" xfId="57" applyFont="1" applyBorder="1" applyProtection="1">
      <alignment/>
      <protection locked="0"/>
    </xf>
    <xf numFmtId="171" fontId="3" fillId="0" borderId="0" xfId="60" applyNumberFormat="1" applyFont="1" applyBorder="1" applyAlignment="1" applyProtection="1">
      <alignment/>
      <protection locked="0"/>
    </xf>
    <xf numFmtId="0" fontId="3" fillId="0" borderId="0" xfId="57" applyFont="1" applyBorder="1" applyProtection="1">
      <alignment/>
      <protection locked="0"/>
    </xf>
    <xf numFmtId="10" fontId="3" fillId="0" borderId="0" xfId="60" applyNumberFormat="1" applyFont="1" applyAlignment="1" applyProtection="1">
      <alignment/>
      <protection locked="0"/>
    </xf>
    <xf numFmtId="9" fontId="3" fillId="0" borderId="0" xfId="60" applyFont="1" applyAlignment="1" applyProtection="1">
      <alignment/>
      <protection locked="0"/>
    </xf>
    <xf numFmtId="0" fontId="8" fillId="0" borderId="0" xfId="57" applyFont="1" applyProtection="1">
      <alignment/>
      <protection locked="0"/>
    </xf>
    <xf numFmtId="0" fontId="9" fillId="0" borderId="0" xfId="57" applyFont="1" applyProtection="1">
      <alignment/>
      <protection locked="0"/>
    </xf>
    <xf numFmtId="0" fontId="3" fillId="0" borderId="12" xfId="57" applyBorder="1" applyProtection="1">
      <alignment/>
      <protection locked="0"/>
    </xf>
    <xf numFmtId="0" fontId="3" fillId="0" borderId="10" xfId="57" applyBorder="1" applyProtection="1">
      <alignment/>
      <protection locked="0"/>
    </xf>
    <xf numFmtId="0" fontId="3" fillId="0" borderId="14" xfId="57" applyBorder="1" applyProtection="1">
      <alignment/>
      <protection locked="0"/>
    </xf>
    <xf numFmtId="0" fontId="9" fillId="0" borderId="0" xfId="57" applyFont="1" applyProtection="1">
      <alignment/>
      <protection locked="0"/>
    </xf>
    <xf numFmtId="205" fontId="3" fillId="0" borderId="0" xfId="57" applyNumberFormat="1" applyProtection="1">
      <alignment/>
      <protection locked="0"/>
    </xf>
    <xf numFmtId="0" fontId="10" fillId="0" borderId="0" xfId="57" applyFont="1" applyAlignment="1" applyProtection="1">
      <alignment horizontal="left"/>
      <protection locked="0"/>
    </xf>
    <xf numFmtId="0" fontId="7" fillId="0" borderId="0" xfId="57" applyFont="1" applyBorder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172" fontId="3" fillId="0" borderId="10" xfId="6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0" fillId="0" borderId="0" xfId="0" applyNumberFormat="1" applyAlignment="1">
      <alignment horizontal="center"/>
    </xf>
    <xf numFmtId="181" fontId="3" fillId="0" borderId="0" xfId="57" applyNumberFormat="1" applyProtection="1">
      <alignment/>
      <protection locked="0"/>
    </xf>
    <xf numFmtId="170" fontId="3" fillId="0" borderId="0" xfId="57" applyNumberFormat="1" applyProtection="1">
      <alignment/>
      <protection locked="0"/>
    </xf>
    <xf numFmtId="0" fontId="6" fillId="0" borderId="27" xfId="57" applyFont="1" applyBorder="1" applyProtection="1">
      <alignment/>
      <protection locked="0"/>
    </xf>
    <xf numFmtId="0" fontId="7" fillId="0" borderId="0" xfId="57" applyFont="1" applyBorder="1" applyProtection="1">
      <alignment/>
      <protection locked="0"/>
    </xf>
    <xf numFmtId="0" fontId="3" fillId="0" borderId="25" xfId="57" applyFont="1" applyBorder="1" applyAlignment="1" applyProtection="1">
      <alignment horizontal="center"/>
      <protection locked="0"/>
    </xf>
    <xf numFmtId="0" fontId="0" fillId="0" borderId="31" xfId="0" applyBorder="1" applyAlignment="1">
      <alignment wrapText="1"/>
    </xf>
    <xf numFmtId="9" fontId="0" fillId="0" borderId="23" xfId="60" applyFont="1" applyBorder="1" applyAlignment="1">
      <alignment horizontal="center" wrapText="1"/>
    </xf>
    <xf numFmtId="172" fontId="0" fillId="0" borderId="21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172" fontId="0" fillId="0" borderId="10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3" fillId="0" borderId="0" xfId="60" applyNumberFormat="1" applyFont="1" applyAlignment="1" applyProtection="1">
      <alignment horizontal="center"/>
      <protection locked="0"/>
    </xf>
    <xf numFmtId="172" fontId="3" fillId="0" borderId="0" xfId="0" applyNumberFormat="1" applyFont="1" applyAlignment="1" applyProtection="1">
      <alignment horizontal="center"/>
      <protection locked="0"/>
    </xf>
    <xf numFmtId="172" fontId="3" fillId="0" borderId="10" xfId="60" applyNumberFormat="1" applyFont="1" applyBorder="1" applyAlignment="1" applyProtection="1">
      <alignment horizontal="center" wrapText="1"/>
      <protection locked="0"/>
    </xf>
    <xf numFmtId="171" fontId="3" fillId="0" borderId="0" xfId="60" applyNumberFormat="1" applyFont="1" applyBorder="1" applyAlignment="1" applyProtection="1">
      <alignment horizontal="center"/>
      <protection locked="0"/>
    </xf>
    <xf numFmtId="171" fontId="3" fillId="0" borderId="0" xfId="57" applyNumberFormat="1" applyFont="1" applyBorder="1" applyAlignment="1" applyProtection="1">
      <alignment horizontal="center"/>
      <protection locked="0"/>
    </xf>
    <xf numFmtId="171" fontId="3" fillId="0" borderId="0" xfId="57" applyNumberFormat="1" applyBorder="1" applyAlignment="1" applyProtection="1">
      <alignment horizontal="center"/>
      <protection locked="0"/>
    </xf>
    <xf numFmtId="9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0" fillId="0" borderId="0" xfId="60" applyNumberFormat="1" applyFont="1" applyAlignment="1">
      <alignment horizontal="center"/>
    </xf>
    <xf numFmtId="0" fontId="0" fillId="0" borderId="25" xfId="0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onteCarl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75"/>
          <c:y val="0.142"/>
          <c:w val="0.95325"/>
          <c:h val="0.801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Model!$B$9</c:f>
              <c:strCache>
                <c:ptCount val="1"/>
                <c:pt idx="0">
                  <c:v>mu (Probability of Making a Free Throw)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Model!$A$10:$A$29</c:f>
              <c:numCache/>
            </c:numRef>
          </c:xVal>
          <c:yVal>
            <c:numRef>
              <c:f>Model!$B$10:$B$29</c:f>
              <c:numCache/>
            </c:numRef>
          </c:yVal>
          <c:smooth val="0"/>
        </c:ser>
        <c:axId val="1625729"/>
        <c:axId val="14631562"/>
      </c:scatterChart>
      <c:valAx>
        <c:axId val="162572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 Throw Number in One Game</a:t>
                </a:r>
              </a:p>
            </c:rich>
          </c:tx>
          <c:layout>
            <c:manualLayout>
              <c:xMode val="factor"/>
              <c:yMode val="factor"/>
              <c:x val="0.03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crossBetween val="midCat"/>
        <c:dispUnits/>
      </c:valAx>
      <c:valAx>
        <c:axId val="14631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Empirical Histogram for 10000 Repetitions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6075"/>
          <c:w val="0.95675"/>
          <c:h val="0.804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MCSim!$AK$1:$AK$204</c:f>
              <c:numCache/>
            </c:numRef>
          </c:xVal>
          <c:yVal>
            <c:numRef>
              <c:f>MCSim!$AL$1:$AL$204</c:f>
              <c:numCache/>
            </c:numRef>
          </c:yVal>
          <c:smooth val="0"/>
        </c:ser>
        <c:axId val="64575195"/>
        <c:axId val="44305844"/>
      </c:scatterChart>
      <c:valAx>
        <c:axId val="6457519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Made Free Throws</a:t>
                </a:r>
              </a:p>
            </c:rich>
          </c:tx>
          <c:layout>
            <c:manualLayout>
              <c:xMode val="factor"/>
              <c:yMode val="factor"/>
              <c:x val="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44"/>
        <c:crosses val="autoZero"/>
        <c:crossBetween val="midCat"/>
        <c:dispUnits/>
        <c:majorUnit val="0.1"/>
      </c:valAx>
      <c:valAx>
        <c:axId val="443058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751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Empirical Histogram for 10000 Repetitions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5725"/>
          <c:w val="0.95275"/>
          <c:h val="0.72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MCSim!$AU$1:$AU$104</c:f>
              <c:numCache/>
            </c:numRef>
          </c:xVal>
          <c:yVal>
            <c:numRef>
              <c:f>MCSim!$AV$1:$AV$104</c:f>
              <c:numCache/>
            </c:numRef>
          </c:yVal>
          <c:smooth val="0"/>
        </c:ser>
        <c:axId val="63208277"/>
        <c:axId val="32003582"/>
      </c:scatterChart>
      <c:valAx>
        <c:axId val="6320827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Final Mu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3582"/>
        <c:crosses val="autoZero"/>
        <c:crossBetween val="midCat"/>
        <c:dispUnits/>
        <c:majorUnit val="0.1"/>
      </c:valAx>
      <c:valAx>
        <c:axId val="32003582"/>
        <c:scaling>
          <c:orientation val="minMax"/>
        </c:scaling>
        <c:axPos val="l"/>
        <c:delete val="1"/>
        <c:majorTickMark val="out"/>
        <c:minorTickMark val="none"/>
        <c:tickLblPos val="nextTo"/>
        <c:crossAx val="632082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Empirical Histogram for 10000 Repetitions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875"/>
          <c:w val="0.957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v>SampleSD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MCSimSD!$AK$1:$AK$204</c:f>
              <c:numCache/>
            </c:numRef>
          </c:xVal>
          <c:yVal>
            <c:numRef>
              <c:f>MCSimSD!$AL$1:$AL$204</c:f>
              <c:numCache/>
            </c:numRef>
          </c:yVal>
          <c:smooth val="0"/>
        </c:ser>
        <c:ser>
          <c:idx val="1"/>
          <c:order val="1"/>
          <c:tx>
            <c:v>PopulationSD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MCSimSD!$AM$1:$AM$204</c:f>
              <c:numCache/>
            </c:numRef>
          </c:xVal>
          <c:yVal>
            <c:numRef>
              <c:f>MCSimSD!$AN$1:$AN$204</c:f>
              <c:numCache/>
            </c:numRef>
          </c:yVal>
          <c:smooth val="0"/>
        </c:ser>
        <c:axId val="19596783"/>
        <c:axId val="42153320"/>
      </c:scatterChart>
      <c:val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3320"/>
        <c:crosses val="autoZero"/>
        <c:crossBetween val="midCat"/>
        <c:dispUnits/>
      </c:valAx>
      <c:valAx>
        <c:axId val="42153320"/>
        <c:scaling>
          <c:orientation val="minMax"/>
        </c:scaling>
        <c:axPos val="l"/>
        <c:delete val="1"/>
        <c:majorTickMark val="out"/>
        <c:minorTickMark val="none"/>
        <c:tickLblPos val="nextTo"/>
        <c:crossAx val="195967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0</xdr:rowOff>
    </xdr:from>
    <xdr:to>
      <xdr:col>10</xdr:col>
      <xdr:colOff>0</xdr:colOff>
      <xdr:row>29</xdr:row>
      <xdr:rowOff>0</xdr:rowOff>
    </xdr:to>
    <xdr:graphicFrame>
      <xdr:nvGraphicFramePr>
        <xdr:cNvPr id="1" name="Chart 12"/>
        <xdr:cNvGraphicFramePr/>
      </xdr:nvGraphicFramePr>
      <xdr:xfrm>
        <a:off x="2295525" y="3790950"/>
        <a:ext cx="3133725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7</xdr:col>
      <xdr:colOff>523875</xdr:colOff>
      <xdr:row>9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048000" y="1504950"/>
          <a:ext cx="2857500" cy="9429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This sheet demonstrates the results of Monte Carlo simulation.  The histogram and summary stats are to the right. 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14</xdr:col>
      <xdr:colOff>0</xdr:colOff>
      <xdr:row>22</xdr:row>
      <xdr:rowOff>0</xdr:rowOff>
    </xdr:to>
    <xdr:graphicFrame>
      <xdr:nvGraphicFramePr>
        <xdr:cNvPr id="2" name="EmpHist"/>
        <xdr:cNvGraphicFramePr/>
      </xdr:nvGraphicFramePr>
      <xdr:xfrm>
        <a:off x="6067425" y="2105025"/>
        <a:ext cx="42481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8</xdr:row>
      <xdr:rowOff>0</xdr:rowOff>
    </xdr:from>
    <xdr:to>
      <xdr:col>21</xdr:col>
      <xdr:colOff>0</xdr:colOff>
      <xdr:row>22</xdr:row>
      <xdr:rowOff>0</xdr:rowOff>
    </xdr:to>
    <xdr:graphicFrame>
      <xdr:nvGraphicFramePr>
        <xdr:cNvPr id="3" name="EmpHistMu"/>
        <xdr:cNvGraphicFramePr/>
      </xdr:nvGraphicFramePr>
      <xdr:xfrm>
        <a:off x="11001375" y="2105025"/>
        <a:ext cx="4114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7</xdr:col>
      <xdr:colOff>523875</xdr:colOff>
      <xdr:row>9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33750" y="1504950"/>
          <a:ext cx="2857500" cy="9334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This sheet demonstrates the results of Monte Carlo simulation.  The histogram and summary stats are to the right.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14</xdr:col>
      <xdr:colOff>0</xdr:colOff>
      <xdr:row>22</xdr:row>
      <xdr:rowOff>0</xdr:rowOff>
    </xdr:to>
    <xdr:graphicFrame>
      <xdr:nvGraphicFramePr>
        <xdr:cNvPr id="2" name="EmpHist"/>
        <xdr:cNvGraphicFramePr/>
      </xdr:nvGraphicFramePr>
      <xdr:xfrm>
        <a:off x="6353175" y="2295525"/>
        <a:ext cx="45910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2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97" t="s">
        <v>61</v>
      </c>
    </row>
    <row r="2" ht="12.75">
      <c r="A2" s="9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54</v>
      </c>
    </row>
    <row r="7" ht="12.75">
      <c r="A7" t="s">
        <v>42</v>
      </c>
    </row>
    <row r="9" ht="12.75">
      <c r="A9" t="s">
        <v>43</v>
      </c>
    </row>
    <row r="10" ht="12.75">
      <c r="B10" t="s">
        <v>60</v>
      </c>
    </row>
    <row r="11" ht="12.75">
      <c r="B11" t="s">
        <v>44</v>
      </c>
    </row>
    <row r="13" ht="12.75">
      <c r="B13" t="s">
        <v>49</v>
      </c>
    </row>
    <row r="14" ht="12.75">
      <c r="B14" t="s">
        <v>50</v>
      </c>
    </row>
    <row r="15" ht="12.75">
      <c r="B15" t="s">
        <v>51</v>
      </c>
    </row>
    <row r="18" ht="12.75">
      <c r="A18" t="s">
        <v>52</v>
      </c>
    </row>
    <row r="19" ht="12.75">
      <c r="A19" s="94" t="s">
        <v>53</v>
      </c>
    </row>
    <row r="20" ht="12.75">
      <c r="A20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C111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1.28125" style="0" customWidth="1"/>
    <col min="2" max="2" width="14.28125" style="0" customWidth="1"/>
    <col min="3" max="3" width="8.8515625" style="0" customWidth="1"/>
    <col min="4" max="4" width="5.8515625" style="0" customWidth="1"/>
    <col min="5" max="5" width="8.8515625" style="0" customWidth="1"/>
    <col min="6" max="6" width="5.421875" style="0" customWidth="1"/>
    <col min="7" max="7" width="3.7109375" style="57" customWidth="1"/>
    <col min="8" max="8" width="5.421875" style="0" customWidth="1"/>
    <col min="9" max="19" width="8.8515625" style="0" customWidth="1"/>
    <col min="20" max="20" width="8.8515625" style="3" customWidth="1"/>
    <col min="21" max="21" width="10.00390625" style="3" customWidth="1"/>
  </cols>
  <sheetData>
    <row r="1" spans="1:3" ht="12.75">
      <c r="A1" s="4" t="s">
        <v>12</v>
      </c>
      <c r="B1" s="7">
        <v>0.5</v>
      </c>
      <c r="C1" t="s">
        <v>20</v>
      </c>
    </row>
    <row r="2" spans="1:3" ht="13.5" thickBot="1">
      <c r="A2" s="5" t="s">
        <v>14</v>
      </c>
      <c r="B2" s="8">
        <v>0.02</v>
      </c>
      <c r="C2" t="s">
        <v>15</v>
      </c>
    </row>
    <row r="3" ht="12.75">
      <c r="D3" t="s">
        <v>17</v>
      </c>
    </row>
    <row r="4" ht="13.5" thickBot="1">
      <c r="D4" t="s">
        <v>16</v>
      </c>
    </row>
    <row r="5" spans="2:4" ht="26.25" thickBot="1">
      <c r="B5" s="78" t="s">
        <v>11</v>
      </c>
      <c r="C5" s="79">
        <f>SUM(C10:C29)/20</f>
        <v>0.35</v>
      </c>
      <c r="D5" t="s">
        <v>21</v>
      </c>
    </row>
    <row r="6" spans="1:5" ht="13.5" customHeight="1">
      <c r="A6" s="1"/>
      <c r="B6" s="78" t="s">
        <v>31</v>
      </c>
      <c r="C6" s="80">
        <f>STDEV(C10:C29)</f>
        <v>0.4893604849295929</v>
      </c>
      <c r="D6" s="81">
        <f>SQRT(20/19)*D7</f>
        <v>0.48936048492959283</v>
      </c>
      <c r="E6" t="s">
        <v>34</v>
      </c>
    </row>
    <row r="7" spans="1:5" ht="13.5" customHeight="1" thickBot="1">
      <c r="A7" s="1"/>
      <c r="B7" s="82" t="s">
        <v>32</v>
      </c>
      <c r="C7" s="83">
        <f>STDEVP(C10:C29)</f>
        <v>0.47696960070847283</v>
      </c>
      <c r="D7" s="84">
        <f>SQRT(C5*(1-C5))</f>
        <v>0.47696960070847283</v>
      </c>
      <c r="E7" t="s">
        <v>35</v>
      </c>
    </row>
    <row r="8" spans="1:6" ht="12.75">
      <c r="A8" s="1"/>
      <c r="B8" s="1"/>
      <c r="C8" s="72"/>
      <c r="F8" t="s">
        <v>36</v>
      </c>
    </row>
    <row r="9" spans="1:21" ht="39" thickBot="1">
      <c r="A9" s="2" t="s">
        <v>13</v>
      </c>
      <c r="B9" s="2" t="s">
        <v>45</v>
      </c>
      <c r="C9" s="2" t="s">
        <v>28</v>
      </c>
      <c r="T9" s="96" t="s">
        <v>57</v>
      </c>
      <c r="U9" s="96" t="s">
        <v>58</v>
      </c>
    </row>
    <row r="10" spans="1:21" ht="12.75">
      <c r="A10" s="3">
        <v>1</v>
      </c>
      <c r="B10" s="6">
        <f>mu</f>
        <v>0.5</v>
      </c>
      <c r="C10" s="3">
        <f aca="true" ca="1" t="shared" si="0" ref="C10:C29">IF(RAND()&lt;B10,1,0)</f>
        <v>1</v>
      </c>
      <c r="T10" s="3">
        <f>IF(C10=1,1,0)</f>
        <v>1</v>
      </c>
      <c r="U10" s="3">
        <f>MAX(T10:T29)</f>
        <v>3</v>
      </c>
    </row>
    <row r="11" spans="1:20" ht="12.75">
      <c r="A11" s="3">
        <v>2</v>
      </c>
      <c r="B11" s="6">
        <f>IF(B10+IF(C10=1,zeta,-zeta)&gt;1,1,IF(B10+IF(C10=1,zeta,-zeta)&lt;0,0,B10+IF(C10=1,zeta,-zeta)))</f>
        <v>0.52</v>
      </c>
      <c r="C11" s="3">
        <f ca="1" t="shared" si="0"/>
        <v>0</v>
      </c>
      <c r="T11" s="3">
        <f>IF(AND(T10&lt;&gt;0,C11=1),T10+1,0)</f>
        <v>0</v>
      </c>
    </row>
    <row r="12" spans="1:20" ht="12.75">
      <c r="A12" s="3">
        <v>3</v>
      </c>
      <c r="B12" s="6">
        <f aca="true" t="shared" si="1" ref="B12:B29">IF(B11+IF(C11=1,zeta,-zeta)&gt;1,1,IF(B11+IF(C11=1,zeta,-zeta)&lt;0,0,B11+IF(C11=1,zeta,-zeta)))</f>
        <v>0.5</v>
      </c>
      <c r="C12" s="3">
        <f ca="1" t="shared" si="0"/>
        <v>0</v>
      </c>
      <c r="T12" s="3">
        <f aca="true" t="shared" si="2" ref="T12:T29">IF(AND(T11&lt;&gt;0,C12=1),T11+1,IF(C12=1,1,0))</f>
        <v>0</v>
      </c>
    </row>
    <row r="13" spans="1:20" ht="12.75">
      <c r="A13" s="3">
        <v>4</v>
      </c>
      <c r="B13" s="6">
        <f t="shared" si="1"/>
        <v>0.48</v>
      </c>
      <c r="C13" s="3">
        <f ca="1" t="shared" si="0"/>
        <v>0</v>
      </c>
      <c r="G13" s="3" t="s">
        <v>29</v>
      </c>
      <c r="H13" s="57"/>
      <c r="T13" s="3">
        <f t="shared" si="2"/>
        <v>0</v>
      </c>
    </row>
    <row r="14" spans="1:20" ht="12.75">
      <c r="A14" s="3">
        <v>5</v>
      </c>
      <c r="B14" s="6">
        <f t="shared" si="1"/>
        <v>0.45999999999999996</v>
      </c>
      <c r="C14" s="3">
        <f ca="1" t="shared" si="0"/>
        <v>0</v>
      </c>
      <c r="F14" s="53"/>
      <c r="H14" s="54"/>
      <c r="T14" s="3">
        <f t="shared" si="2"/>
        <v>0</v>
      </c>
    </row>
    <row r="15" spans="1:20" ht="12.75">
      <c r="A15" s="3">
        <v>6</v>
      </c>
      <c r="B15" s="6">
        <f t="shared" si="1"/>
        <v>0.43999999999999995</v>
      </c>
      <c r="C15" s="3">
        <f ca="1" t="shared" si="0"/>
        <v>1</v>
      </c>
      <c r="F15" s="60">
        <v>1</v>
      </c>
      <c r="G15" s="64"/>
      <c r="H15" s="61">
        <v>0</v>
      </c>
      <c r="I15" t="s">
        <v>37</v>
      </c>
      <c r="T15" s="3">
        <f t="shared" si="2"/>
        <v>1</v>
      </c>
    </row>
    <row r="16" spans="1:29" ht="12.75">
      <c r="A16" s="3">
        <v>7</v>
      </c>
      <c r="B16" s="6">
        <f t="shared" si="1"/>
        <v>0.45999999999999996</v>
      </c>
      <c r="C16" s="3">
        <f ca="1" t="shared" si="0"/>
        <v>1</v>
      </c>
      <c r="F16" s="58">
        <f>mu*100</f>
        <v>50</v>
      </c>
      <c r="G16" s="62"/>
      <c r="H16" s="59">
        <f>(1-mu)*100</f>
        <v>50</v>
      </c>
      <c r="J16" s="3"/>
      <c r="K16" s="3"/>
      <c r="L16" s="3"/>
      <c r="M16" s="3"/>
      <c r="N16" s="3"/>
      <c r="P16" s="3"/>
      <c r="Q16" s="3"/>
      <c r="T16" s="3">
        <f t="shared" si="2"/>
        <v>2</v>
      </c>
      <c r="V16" s="3"/>
      <c r="W16" s="3"/>
      <c r="X16" s="3"/>
      <c r="Y16" s="3"/>
      <c r="Z16" s="3"/>
      <c r="AA16" s="3"/>
      <c r="AB16" s="3"/>
      <c r="AC16" s="3"/>
    </row>
    <row r="17" spans="1:20" ht="13.5" thickBot="1">
      <c r="A17" s="3">
        <v>8</v>
      </c>
      <c r="B17" s="6">
        <f t="shared" si="1"/>
        <v>0.48</v>
      </c>
      <c r="C17" s="3">
        <f ca="1" t="shared" si="0"/>
        <v>1</v>
      </c>
      <c r="F17" s="55"/>
      <c r="G17" s="63"/>
      <c r="H17" s="56"/>
      <c r="T17" s="3">
        <f t="shared" si="2"/>
        <v>3</v>
      </c>
    </row>
    <row r="18" spans="1:20" ht="12.75">
      <c r="A18" s="3">
        <v>9</v>
      </c>
      <c r="B18" s="6">
        <f t="shared" si="1"/>
        <v>0.5</v>
      </c>
      <c r="C18" s="3">
        <f ca="1" t="shared" si="0"/>
        <v>0</v>
      </c>
      <c r="F18" s="99" t="s">
        <v>22</v>
      </c>
      <c r="G18" s="99"/>
      <c r="H18" s="3">
        <f>(F15*F16+H15*H16)/100</f>
        <v>0.5</v>
      </c>
      <c r="T18" s="3">
        <f t="shared" si="2"/>
        <v>0</v>
      </c>
    </row>
    <row r="19" spans="1:20" ht="12.75">
      <c r="A19" s="3">
        <v>10</v>
      </c>
      <c r="B19" s="6">
        <f t="shared" si="1"/>
        <v>0.48</v>
      </c>
      <c r="C19" s="3">
        <f ca="1" t="shared" si="0"/>
        <v>0</v>
      </c>
      <c r="F19" s="100" t="s">
        <v>23</v>
      </c>
      <c r="G19" s="100"/>
      <c r="H19" s="3">
        <f>SQRT(mu*(1-mu))</f>
        <v>0.5</v>
      </c>
      <c r="T19" s="3">
        <f t="shared" si="2"/>
        <v>0</v>
      </c>
    </row>
    <row r="20" spans="1:20" ht="12.75">
      <c r="A20" s="3">
        <v>11</v>
      </c>
      <c r="B20" s="6">
        <f t="shared" si="1"/>
        <v>0.45999999999999996</v>
      </c>
      <c r="C20" s="3">
        <f ca="1" t="shared" si="0"/>
        <v>0</v>
      </c>
      <c r="T20" s="3">
        <f t="shared" si="2"/>
        <v>0</v>
      </c>
    </row>
    <row r="21" spans="1:20" ht="12.75">
      <c r="A21" s="3">
        <v>12</v>
      </c>
      <c r="B21" s="6">
        <f t="shared" si="1"/>
        <v>0.43999999999999995</v>
      </c>
      <c r="C21" s="3">
        <f ca="1" t="shared" si="0"/>
        <v>1</v>
      </c>
      <c r="T21" s="3">
        <f t="shared" si="2"/>
        <v>1</v>
      </c>
    </row>
    <row r="22" spans="1:20" ht="12.75">
      <c r="A22" s="3">
        <v>13</v>
      </c>
      <c r="B22" s="6">
        <f t="shared" si="1"/>
        <v>0.45999999999999996</v>
      </c>
      <c r="C22" s="3">
        <f ca="1" t="shared" si="0"/>
        <v>0</v>
      </c>
      <c r="T22" s="3">
        <f t="shared" si="2"/>
        <v>0</v>
      </c>
    </row>
    <row r="23" spans="1:20" ht="12.75">
      <c r="A23" s="3">
        <v>14</v>
      </c>
      <c r="B23" s="6">
        <f t="shared" si="1"/>
        <v>0.43999999999999995</v>
      </c>
      <c r="C23" s="3">
        <f ca="1" t="shared" si="0"/>
        <v>1</v>
      </c>
      <c r="T23" s="3">
        <f t="shared" si="2"/>
        <v>1</v>
      </c>
    </row>
    <row r="24" spans="1:20" ht="12.75">
      <c r="A24" s="3">
        <v>15</v>
      </c>
      <c r="B24" s="6">
        <f t="shared" si="1"/>
        <v>0.45999999999999996</v>
      </c>
      <c r="C24" s="3">
        <f ca="1" t="shared" si="0"/>
        <v>0</v>
      </c>
      <c r="T24" s="3">
        <f t="shared" si="2"/>
        <v>0</v>
      </c>
    </row>
    <row r="25" spans="1:20" ht="12.75">
      <c r="A25" s="3">
        <v>16</v>
      </c>
      <c r="B25" s="6">
        <f t="shared" si="1"/>
        <v>0.43999999999999995</v>
      </c>
      <c r="C25" s="3">
        <f ca="1" t="shared" si="0"/>
        <v>1</v>
      </c>
      <c r="K25" s="6">
        <f>SUM(C10:C29)/20</f>
        <v>0.35</v>
      </c>
      <c r="L25" t="s">
        <v>46</v>
      </c>
      <c r="T25" s="3">
        <f t="shared" si="2"/>
        <v>1</v>
      </c>
    </row>
    <row r="26" spans="1:20" ht="12.75">
      <c r="A26" s="3">
        <v>17</v>
      </c>
      <c r="B26" s="6">
        <f t="shared" si="1"/>
        <v>0.45999999999999996</v>
      </c>
      <c r="C26" s="3">
        <f ca="1" t="shared" si="0"/>
        <v>0</v>
      </c>
      <c r="K26" s="91">
        <f>B29</f>
        <v>0.3999999999999999</v>
      </c>
      <c r="L26" t="s">
        <v>47</v>
      </c>
      <c r="T26" s="3">
        <f t="shared" si="2"/>
        <v>0</v>
      </c>
    </row>
    <row r="27" spans="1:20" ht="12.75">
      <c r="A27" s="3">
        <v>18</v>
      </c>
      <c r="B27" s="6">
        <f t="shared" si="1"/>
        <v>0.43999999999999995</v>
      </c>
      <c r="C27" s="3">
        <f ca="1" t="shared" si="0"/>
        <v>0</v>
      </c>
      <c r="K27" s="95">
        <f>C6/SQRT(20)</f>
        <v>0.1094243309804831</v>
      </c>
      <c r="L27" t="s">
        <v>56</v>
      </c>
      <c r="T27" s="3">
        <f t="shared" si="2"/>
        <v>0</v>
      </c>
    </row>
    <row r="28" spans="1:20" ht="12.75">
      <c r="A28" s="3">
        <v>19</v>
      </c>
      <c r="B28" s="6">
        <f t="shared" si="1"/>
        <v>0.41999999999999993</v>
      </c>
      <c r="C28" s="3">
        <f ca="1" t="shared" si="0"/>
        <v>0</v>
      </c>
      <c r="T28" s="3">
        <f t="shared" si="2"/>
        <v>0</v>
      </c>
    </row>
    <row r="29" spans="1:20" ht="12.75">
      <c r="A29" s="3">
        <v>20</v>
      </c>
      <c r="B29" s="6">
        <f t="shared" si="1"/>
        <v>0.3999999999999999</v>
      </c>
      <c r="C29" s="3">
        <f ca="1" t="shared" si="0"/>
        <v>0</v>
      </c>
      <c r="T29" s="3">
        <f t="shared" si="2"/>
        <v>0</v>
      </c>
    </row>
    <row r="30" spans="1:10" ht="12.75">
      <c r="A30" s="3"/>
      <c r="B30" s="6"/>
      <c r="C30" s="3"/>
      <c r="D30" s="98" t="s">
        <v>48</v>
      </c>
      <c r="E30" s="98"/>
      <c r="F30" s="98"/>
      <c r="G30" s="98"/>
      <c r="H30" s="98"/>
      <c r="I30" s="98"/>
      <c r="J30" s="98"/>
    </row>
    <row r="31" spans="1:10" ht="12.75">
      <c r="A31" s="3"/>
      <c r="B31" s="6"/>
      <c r="C31" s="3"/>
      <c r="D31" s="92"/>
      <c r="E31" s="92"/>
      <c r="F31" s="92"/>
      <c r="G31" s="92"/>
      <c r="H31" s="92"/>
      <c r="I31" s="92"/>
      <c r="J31" s="92"/>
    </row>
    <row r="32" spans="1:10" ht="12.75">
      <c r="A32" s="3"/>
      <c r="B32" s="6"/>
      <c r="C32" s="3"/>
      <c r="D32" s="92"/>
      <c r="E32" s="92"/>
      <c r="F32" s="92"/>
      <c r="G32" s="92"/>
      <c r="H32" s="92"/>
      <c r="I32" s="92"/>
      <c r="J32" s="92"/>
    </row>
    <row r="33" spans="1:3" ht="12.75">
      <c r="A33" s="3"/>
      <c r="B33" t="s">
        <v>59</v>
      </c>
      <c r="C33" s="3"/>
    </row>
    <row r="34" spans="1:3" ht="12.75">
      <c r="A34" s="3"/>
      <c r="B34" t="s">
        <v>25</v>
      </c>
      <c r="C34" s="3"/>
    </row>
    <row r="35" spans="1:3" ht="12.75">
      <c r="A35" s="3"/>
      <c r="C35" t="s">
        <v>26</v>
      </c>
    </row>
    <row r="36" spans="1:3" ht="12.75">
      <c r="A36" s="3"/>
      <c r="B36" t="s">
        <v>27</v>
      </c>
      <c r="C36" s="3"/>
    </row>
    <row r="37" spans="1:3" ht="12.75">
      <c r="A37" s="3"/>
      <c r="B37" s="6"/>
      <c r="C37" s="3"/>
    </row>
    <row r="38" spans="1:3" ht="12.75">
      <c r="A38" s="3"/>
      <c r="B38" s="6"/>
      <c r="C38" s="3"/>
    </row>
    <row r="39" spans="1:3" ht="12.75">
      <c r="A39" s="3"/>
      <c r="B39" s="6"/>
      <c r="C39" s="3"/>
    </row>
    <row r="40" spans="1:3" ht="12.75">
      <c r="A40" s="3"/>
      <c r="B40" s="6"/>
      <c r="C40" s="3"/>
    </row>
    <row r="41" spans="1:3" ht="12.75">
      <c r="A41" s="3"/>
      <c r="B41" s="6"/>
      <c r="C41" s="3"/>
    </row>
    <row r="42" spans="1:3" ht="12.75">
      <c r="A42" s="3"/>
      <c r="B42" s="6"/>
      <c r="C42" s="3"/>
    </row>
    <row r="43" spans="1:3" ht="12.75">
      <c r="A43" s="3"/>
      <c r="B43" s="6"/>
      <c r="C43" s="3"/>
    </row>
    <row r="44" spans="1:3" ht="12.75">
      <c r="A44" s="3"/>
      <c r="B44" s="6"/>
      <c r="C44" s="3"/>
    </row>
    <row r="45" spans="1:3" ht="12.75">
      <c r="A45" s="3"/>
      <c r="B45" s="6"/>
      <c r="C45" s="3"/>
    </row>
    <row r="46" spans="1:3" ht="12.75">
      <c r="A46" s="3"/>
      <c r="B46" s="6"/>
      <c r="C46" s="3"/>
    </row>
    <row r="47" spans="1:3" ht="12.75">
      <c r="A47" s="3"/>
      <c r="B47" s="6"/>
      <c r="C47" s="3"/>
    </row>
    <row r="48" spans="1:3" ht="12.75">
      <c r="A48" s="3"/>
      <c r="B48" s="6"/>
      <c r="C48" s="3"/>
    </row>
    <row r="49" spans="1:3" ht="12.75">
      <c r="A49" s="3"/>
      <c r="B49" s="6"/>
      <c r="C49" s="3"/>
    </row>
    <row r="50" spans="1:3" ht="12.75">
      <c r="A50" s="3"/>
      <c r="B50" s="6"/>
      <c r="C50" s="3"/>
    </row>
    <row r="51" spans="1:3" ht="12.75">
      <c r="A51" s="3"/>
      <c r="B51" s="6"/>
      <c r="C51" s="3"/>
    </row>
    <row r="52" spans="1:3" ht="12.75">
      <c r="A52" s="3"/>
      <c r="B52" s="6"/>
      <c r="C52" s="3"/>
    </row>
    <row r="53" spans="1:3" ht="12.75">
      <c r="A53" s="3"/>
      <c r="B53" s="6"/>
      <c r="C53" s="3"/>
    </row>
    <row r="54" spans="1:3" ht="12.75">
      <c r="A54" s="3"/>
      <c r="B54" s="6"/>
      <c r="C54" s="3"/>
    </row>
    <row r="55" spans="1:3" ht="12.75">
      <c r="A55" s="3"/>
      <c r="B55" s="6"/>
      <c r="C55" s="3"/>
    </row>
    <row r="56" spans="1:3" ht="12.75">
      <c r="A56" s="3"/>
      <c r="B56" s="6"/>
      <c r="C56" s="3"/>
    </row>
    <row r="57" spans="1:3" ht="12.75">
      <c r="A57" s="3"/>
      <c r="B57" s="6"/>
      <c r="C57" s="3"/>
    </row>
    <row r="58" spans="1:3" ht="12.75">
      <c r="A58" s="3"/>
      <c r="B58" s="6"/>
      <c r="C58" s="3"/>
    </row>
    <row r="59" spans="1:3" ht="12.75">
      <c r="A59" s="3"/>
      <c r="B59" s="6"/>
      <c r="C59" s="3"/>
    </row>
    <row r="60" spans="1:3" ht="12.75">
      <c r="A60" s="3"/>
      <c r="B60" s="6"/>
      <c r="C60" s="3"/>
    </row>
    <row r="61" spans="1:3" ht="12.75">
      <c r="A61" s="3"/>
      <c r="B61" s="6"/>
      <c r="C61" s="3"/>
    </row>
    <row r="62" spans="1:3" ht="12.75">
      <c r="A62" s="3"/>
      <c r="B62" s="6"/>
      <c r="C62" s="3"/>
    </row>
    <row r="63" spans="1:3" ht="12.75">
      <c r="A63" s="3"/>
      <c r="B63" s="6"/>
      <c r="C63" s="3"/>
    </row>
    <row r="64" spans="1:3" ht="12.75">
      <c r="A64" s="3"/>
      <c r="B64" s="6"/>
      <c r="C64" s="3"/>
    </row>
    <row r="65" spans="1:3" ht="12.75">
      <c r="A65" s="3"/>
      <c r="B65" s="6"/>
      <c r="C65" s="3"/>
    </row>
    <row r="66" spans="1:3" ht="12.75">
      <c r="A66" s="3"/>
      <c r="B66" s="6"/>
      <c r="C66" s="3"/>
    </row>
    <row r="67" spans="1:3" ht="12.75">
      <c r="A67" s="3"/>
      <c r="B67" s="6"/>
      <c r="C67" s="3"/>
    </row>
    <row r="68" spans="1:3" ht="12.75">
      <c r="A68" s="3"/>
      <c r="B68" s="6"/>
      <c r="C68" s="3"/>
    </row>
    <row r="69" spans="1:3" ht="12.75">
      <c r="A69" s="3"/>
      <c r="B69" s="6"/>
      <c r="C69" s="3"/>
    </row>
    <row r="70" spans="1:3" ht="12.75">
      <c r="A70" s="3"/>
      <c r="B70" s="6"/>
      <c r="C70" s="3"/>
    </row>
    <row r="71" spans="1:3" ht="12.75">
      <c r="A71" s="3"/>
      <c r="B71" s="6"/>
      <c r="C71" s="3"/>
    </row>
    <row r="72" spans="1:3" ht="12.75">
      <c r="A72" s="3"/>
      <c r="B72" s="6"/>
      <c r="C72" s="3"/>
    </row>
    <row r="73" spans="1:3" ht="12.75">
      <c r="A73" s="3"/>
      <c r="B73" s="6"/>
      <c r="C73" s="3"/>
    </row>
    <row r="74" spans="1:3" ht="12.75">
      <c r="A74" s="3"/>
      <c r="B74" s="6"/>
      <c r="C74" s="3"/>
    </row>
    <row r="75" spans="1:3" ht="12.75">
      <c r="A75" s="3"/>
      <c r="B75" s="6"/>
      <c r="C75" s="3"/>
    </row>
    <row r="76" spans="1:3" ht="12.75">
      <c r="A76" s="3"/>
      <c r="B76" s="6"/>
      <c r="C76" s="3"/>
    </row>
    <row r="77" spans="1:3" ht="12.75">
      <c r="A77" s="3"/>
      <c r="B77" s="6"/>
      <c r="C77" s="3"/>
    </row>
    <row r="78" spans="1:3" ht="12.75">
      <c r="A78" s="3"/>
      <c r="B78" s="6"/>
      <c r="C78" s="3"/>
    </row>
    <row r="79" spans="1:3" ht="12.75">
      <c r="A79" s="3"/>
      <c r="B79" s="6"/>
      <c r="C79" s="3"/>
    </row>
    <row r="80" spans="1:3" ht="12.75">
      <c r="A80" s="3"/>
      <c r="B80" s="6"/>
      <c r="C80" s="3"/>
    </row>
    <row r="81" spans="1:3" ht="12.75">
      <c r="A81" s="3"/>
      <c r="B81" s="6"/>
      <c r="C81" s="3"/>
    </row>
    <row r="82" spans="1:3" ht="12.75">
      <c r="A82" s="3"/>
      <c r="B82" s="6"/>
      <c r="C82" s="3"/>
    </row>
    <row r="83" spans="1:3" ht="12.75">
      <c r="A83" s="3"/>
      <c r="B83" s="6"/>
      <c r="C83" s="3"/>
    </row>
    <row r="84" spans="1:3" ht="12.75">
      <c r="A84" s="3"/>
      <c r="B84" s="6"/>
      <c r="C84" s="3"/>
    </row>
    <row r="85" spans="1:3" ht="12.75">
      <c r="A85" s="3"/>
      <c r="B85" s="6"/>
      <c r="C85" s="3"/>
    </row>
    <row r="86" spans="1:3" ht="12.75">
      <c r="A86" s="3"/>
      <c r="B86" s="6"/>
      <c r="C86" s="3"/>
    </row>
    <row r="87" spans="1:3" ht="12.75">
      <c r="A87" s="3"/>
      <c r="B87" s="6"/>
      <c r="C87" s="3"/>
    </row>
    <row r="88" spans="1:3" ht="12.75">
      <c r="A88" s="3"/>
      <c r="B88" s="6"/>
      <c r="C88" s="3"/>
    </row>
    <row r="89" spans="1:3" ht="12.75">
      <c r="A89" s="3"/>
      <c r="B89" s="6"/>
      <c r="C89" s="3"/>
    </row>
    <row r="90" spans="1:3" ht="12.75">
      <c r="A90" s="3"/>
      <c r="B90" s="6"/>
      <c r="C90" s="3"/>
    </row>
    <row r="91" spans="1:3" ht="12.75">
      <c r="A91" s="3"/>
      <c r="B91" s="6"/>
      <c r="C91" s="3"/>
    </row>
    <row r="92" spans="1:3" ht="12.75">
      <c r="A92" s="3"/>
      <c r="B92" s="6"/>
      <c r="C92" s="3"/>
    </row>
    <row r="93" spans="1:3" ht="12.75">
      <c r="A93" s="3"/>
      <c r="B93" s="6"/>
      <c r="C93" s="3"/>
    </row>
    <row r="94" spans="1:3" ht="12.75">
      <c r="A94" s="3"/>
      <c r="B94" s="6"/>
      <c r="C94" s="3"/>
    </row>
    <row r="95" spans="1:3" ht="12.75">
      <c r="A95" s="3"/>
      <c r="B95" s="6"/>
      <c r="C95" s="3"/>
    </row>
    <row r="96" spans="1:3" ht="12.75">
      <c r="A96" s="3"/>
      <c r="B96" s="6"/>
      <c r="C96" s="3"/>
    </row>
    <row r="97" spans="1:3" ht="12.75">
      <c r="A97" s="3"/>
      <c r="B97" s="6"/>
      <c r="C97" s="3"/>
    </row>
    <row r="98" spans="1:3" ht="12.75">
      <c r="A98" s="3"/>
      <c r="B98" s="6"/>
      <c r="C98" s="3"/>
    </row>
    <row r="99" spans="1:3" ht="12.75">
      <c r="A99" s="3"/>
      <c r="B99" s="6"/>
      <c r="C99" s="3"/>
    </row>
    <row r="100" spans="1:3" ht="12.75">
      <c r="A100" s="3"/>
      <c r="B100" s="6"/>
      <c r="C100" s="3"/>
    </row>
    <row r="101" spans="1:3" ht="12.75">
      <c r="A101" s="3"/>
      <c r="B101" s="6"/>
      <c r="C101" s="3"/>
    </row>
    <row r="102" spans="1:3" ht="12.75">
      <c r="A102" s="3"/>
      <c r="B102" s="6"/>
      <c r="C102" s="3"/>
    </row>
    <row r="103" spans="1:3" ht="12.75">
      <c r="A103" s="3"/>
      <c r="B103" s="6"/>
      <c r="C103" s="3"/>
    </row>
    <row r="104" spans="1:3" ht="12.75">
      <c r="A104" s="3"/>
      <c r="B104" s="6"/>
      <c r="C104" s="3"/>
    </row>
    <row r="105" spans="1:3" ht="12.75">
      <c r="A105" s="3"/>
      <c r="B105" s="6"/>
      <c r="C105" s="3"/>
    </row>
    <row r="106" spans="1:3" ht="12.75">
      <c r="A106" s="3"/>
      <c r="B106" s="6"/>
      <c r="C106" s="3"/>
    </row>
    <row r="107" spans="1:3" ht="12.75">
      <c r="A107" s="3"/>
      <c r="B107" s="6"/>
      <c r="C107" s="3"/>
    </row>
    <row r="108" spans="1:3" ht="12.75">
      <c r="A108" s="3"/>
      <c r="B108" s="6"/>
      <c r="C108" s="3"/>
    </row>
    <row r="109" spans="1:3" ht="12.75">
      <c r="A109" s="3"/>
      <c r="B109" s="6"/>
      <c r="C109" s="3"/>
    </row>
    <row r="110" spans="1:3" ht="12.75">
      <c r="A110" s="3"/>
      <c r="B110" s="6"/>
      <c r="C110" s="3"/>
    </row>
    <row r="111" spans="1:3" ht="12.75">
      <c r="A111" s="3"/>
      <c r="B111" s="6"/>
      <c r="C111" s="3"/>
    </row>
  </sheetData>
  <sheetProtection/>
  <mergeCells count="3">
    <mergeCell ref="D30:J30"/>
    <mergeCell ref="F18:G18"/>
    <mergeCell ref="F19:G19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3"/>
  <dimension ref="A1:BN204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9.140625" style="21" customWidth="1"/>
    <col min="2" max="2" width="16.28125" style="10" customWidth="1"/>
    <col min="3" max="3" width="11.421875" style="11" customWidth="1"/>
    <col min="4" max="4" width="8.8515625" style="11" customWidth="1"/>
    <col min="5" max="5" width="14.421875" style="12" customWidth="1"/>
    <col min="6" max="11" width="10.28125" style="12" customWidth="1"/>
    <col min="12" max="12" width="12.28125" style="12" customWidth="1"/>
    <col min="13" max="17" width="10.28125" style="12" customWidth="1"/>
    <col min="18" max="21" width="10.28125" style="11" customWidth="1"/>
    <col min="22" max="22" width="12.8515625" style="11" customWidth="1"/>
    <col min="23" max="33" width="10.28125" style="11" customWidth="1"/>
    <col min="34" max="43" width="10.28125" style="12" customWidth="1"/>
    <col min="44" max="50" width="10.28125" style="11" customWidth="1"/>
    <col min="51" max="16384" width="10.28125" style="12" customWidth="1"/>
  </cols>
  <sheetData>
    <row r="1" spans="1:66" ht="30.75">
      <c r="A1" s="9" t="s">
        <v>10</v>
      </c>
      <c r="I1" s="11"/>
      <c r="J1" s="11"/>
      <c r="K1" s="11"/>
      <c r="L1" s="13" t="s">
        <v>19</v>
      </c>
      <c r="M1" s="11"/>
      <c r="N1" s="11"/>
      <c r="O1" s="11"/>
      <c r="Q1" s="11"/>
      <c r="AH1" s="11"/>
      <c r="AI1" s="11"/>
      <c r="AJ1" s="11"/>
      <c r="AK1" s="11">
        <v>0</v>
      </c>
      <c r="AL1" s="11">
        <v>0</v>
      </c>
      <c r="AM1" s="11"/>
      <c r="AN1" s="11"/>
      <c r="AO1" s="11"/>
      <c r="AP1" s="11"/>
      <c r="AQ1" s="11"/>
      <c r="AU1" s="11">
        <v>0.09999999999999984</v>
      </c>
      <c r="AV1" s="11">
        <v>0</v>
      </c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s="19" customFormat="1" ht="38.25" thickBot="1">
      <c r="A2" s="14" t="s">
        <v>0</v>
      </c>
      <c r="B2" s="15" t="s">
        <v>30</v>
      </c>
      <c r="C2" s="11"/>
      <c r="D2" s="11"/>
      <c r="E2" s="16" t="s">
        <v>1</v>
      </c>
      <c r="F2" s="17"/>
      <c r="G2" s="18"/>
      <c r="I2" s="20"/>
      <c r="J2" s="20"/>
      <c r="K2" s="20"/>
      <c r="L2" s="12">
        <f>SQRT(M5*(1-M5))/SQRT(20)</f>
        <v>0.11180339887498948</v>
      </c>
      <c r="M2" s="20"/>
      <c r="N2" s="20"/>
      <c r="O2" s="20"/>
      <c r="Q2" s="20"/>
      <c r="R2" s="11"/>
      <c r="S2" s="11"/>
      <c r="T2" s="11"/>
      <c r="U2" s="11"/>
      <c r="V2" s="11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>
        <v>0</v>
      </c>
      <c r="AI2" s="20"/>
      <c r="AJ2" s="20"/>
      <c r="AK2" s="20">
        <v>0</v>
      </c>
      <c r="AL2" s="20">
        <v>3</v>
      </c>
      <c r="AM2" s="20"/>
      <c r="AN2" s="20"/>
      <c r="AO2" s="20"/>
      <c r="AP2" s="20"/>
      <c r="AQ2" s="20"/>
      <c r="AR2" s="11">
        <v>0.09999999999999984</v>
      </c>
      <c r="AS2" s="11"/>
      <c r="AT2" s="11"/>
      <c r="AU2" s="11">
        <v>0.09999999999999984</v>
      </c>
      <c r="AV2" s="11">
        <v>3</v>
      </c>
      <c r="AW2" s="11"/>
      <c r="AX2" s="11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</row>
    <row r="3" spans="1:66" ht="16.5" thickBot="1">
      <c r="A3" s="21">
        <v>1</v>
      </c>
      <c r="B3" s="10">
        <v>0.45</v>
      </c>
      <c r="E3" s="22"/>
      <c r="F3" s="23"/>
      <c r="G3" s="24"/>
      <c r="AH3" s="11">
        <v>0.009900989942252636</v>
      </c>
      <c r="AI3" s="11">
        <v>3</v>
      </c>
      <c r="AJ3" s="11"/>
      <c r="AK3" s="11">
        <v>0.009900989942252636</v>
      </c>
      <c r="AL3" s="11">
        <v>3</v>
      </c>
      <c r="AM3" s="11"/>
      <c r="AN3" s="11"/>
      <c r="AO3" s="11"/>
      <c r="AP3" s="11"/>
      <c r="AQ3" s="11"/>
      <c r="AR3" s="11">
        <v>0.11568627543747409</v>
      </c>
      <c r="AS3" s="11">
        <v>3</v>
      </c>
      <c r="AU3" s="11">
        <v>0.11568627543747409</v>
      </c>
      <c r="AV3" s="11">
        <v>3</v>
      </c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</row>
    <row r="4" spans="1:66" ht="16.5" thickBot="1">
      <c r="A4" s="21">
        <v>2</v>
      </c>
      <c r="B4" s="10">
        <v>0.35</v>
      </c>
      <c r="E4" s="22"/>
      <c r="F4" s="25">
        <v>1.9999998388811946</v>
      </c>
      <c r="G4" s="24" t="s">
        <v>2</v>
      </c>
      <c r="I4" s="26" t="s">
        <v>18</v>
      </c>
      <c r="J4" s="27"/>
      <c r="K4" s="27"/>
      <c r="L4" s="28" t="s">
        <v>3</v>
      </c>
      <c r="M4" s="27"/>
      <c r="N4" s="29"/>
      <c r="P4" s="26" t="s">
        <v>24</v>
      </c>
      <c r="Q4" s="27"/>
      <c r="R4" s="65"/>
      <c r="S4" s="65"/>
      <c r="T4" s="65"/>
      <c r="U4" s="66"/>
      <c r="AH4" s="11">
        <v>0.019801979884505272</v>
      </c>
      <c r="AI4" s="11">
        <v>0</v>
      </c>
      <c r="AJ4" s="11"/>
      <c r="AK4" s="11">
        <v>0.009900989942252636</v>
      </c>
      <c r="AL4" s="11">
        <v>0</v>
      </c>
      <c r="AM4" s="11"/>
      <c r="AN4" s="11"/>
      <c r="AO4" s="11"/>
      <c r="AP4" s="11"/>
      <c r="AQ4" s="11"/>
      <c r="AR4" s="11">
        <v>0.13137255087494834</v>
      </c>
      <c r="AS4" s="11">
        <v>0</v>
      </c>
      <c r="AU4" s="11">
        <v>0.11568627543747409</v>
      </c>
      <c r="AV4" s="11">
        <v>0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</row>
    <row r="5" spans="1:66" ht="15.75">
      <c r="A5" s="21">
        <v>3</v>
      </c>
      <c r="B5" s="10">
        <v>0.6</v>
      </c>
      <c r="E5" s="31"/>
      <c r="F5" s="32">
        <f>F4/60</f>
        <v>0.03333333064801991</v>
      </c>
      <c r="G5" s="33" t="s">
        <v>4</v>
      </c>
      <c r="I5" s="34" t="s">
        <v>5</v>
      </c>
      <c r="J5" s="35">
        <v>0.500075000000002</v>
      </c>
      <c r="K5" s="23"/>
      <c r="L5" s="36" t="s">
        <v>12</v>
      </c>
      <c r="M5" s="51">
        <f>mu</f>
        <v>0.5</v>
      </c>
      <c r="N5" s="37"/>
      <c r="P5" s="34" t="s">
        <v>5</v>
      </c>
      <c r="Q5" s="35">
        <v>0.5000599999999995</v>
      </c>
      <c r="R5" s="67"/>
      <c r="S5" s="67"/>
      <c r="T5" s="67"/>
      <c r="U5" s="68"/>
      <c r="AH5" s="11">
        <v>0.029702969826757908</v>
      </c>
      <c r="AI5" s="11">
        <v>0</v>
      </c>
      <c r="AJ5" s="11"/>
      <c r="AK5" s="11">
        <v>0.019801979884505272</v>
      </c>
      <c r="AL5" s="11">
        <v>0</v>
      </c>
      <c r="AM5" s="11"/>
      <c r="AN5" s="11"/>
      <c r="AO5" s="11"/>
      <c r="AP5" s="11"/>
      <c r="AQ5" s="11"/>
      <c r="AR5" s="11">
        <v>0.1470588263124226</v>
      </c>
      <c r="AS5" s="11">
        <v>22</v>
      </c>
      <c r="AU5" s="11">
        <v>0.13137255087494834</v>
      </c>
      <c r="AV5" s="11">
        <v>0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</row>
    <row r="6" spans="1:66" ht="15.75">
      <c r="A6" s="21">
        <v>4</v>
      </c>
      <c r="B6" s="10">
        <v>0.3</v>
      </c>
      <c r="I6" s="38" t="s">
        <v>6</v>
      </c>
      <c r="J6" s="39">
        <v>0.16859741066721157</v>
      </c>
      <c r="K6" s="40"/>
      <c r="L6" s="36" t="s">
        <v>14</v>
      </c>
      <c r="M6" s="52">
        <f>zeta</f>
        <v>0.02</v>
      </c>
      <c r="N6" s="37"/>
      <c r="P6" s="38" t="s">
        <v>6</v>
      </c>
      <c r="Q6" s="39">
        <v>0.1348779285337707</v>
      </c>
      <c r="R6" s="67"/>
      <c r="S6" s="67"/>
      <c r="T6" s="67"/>
      <c r="U6" s="68"/>
      <c r="AH6" s="11">
        <v>0.039603959769010544</v>
      </c>
      <c r="AI6" s="11">
        <v>0</v>
      </c>
      <c r="AJ6" s="11"/>
      <c r="AK6" s="11">
        <v>0.019801979884505272</v>
      </c>
      <c r="AL6" s="11">
        <v>0</v>
      </c>
      <c r="AM6" s="11"/>
      <c r="AN6" s="11"/>
      <c r="AO6" s="11"/>
      <c r="AP6" s="11"/>
      <c r="AQ6" s="11"/>
      <c r="AR6" s="11">
        <v>0.16274510174989684</v>
      </c>
      <c r="AS6" s="11">
        <v>0</v>
      </c>
      <c r="AU6" s="11">
        <v>0.13137255087494834</v>
      </c>
      <c r="AV6" s="11">
        <v>22</v>
      </c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15.75">
      <c r="A7" s="21">
        <v>5</v>
      </c>
      <c r="B7" s="10">
        <v>0.4</v>
      </c>
      <c r="F7" s="41"/>
      <c r="I7" s="34" t="s">
        <v>7</v>
      </c>
      <c r="J7" s="35">
        <v>1</v>
      </c>
      <c r="K7" s="23"/>
      <c r="L7" s="13"/>
      <c r="N7" s="37"/>
      <c r="P7" s="34" t="s">
        <v>7</v>
      </c>
      <c r="Q7" s="35">
        <v>0.9</v>
      </c>
      <c r="R7" s="67"/>
      <c r="S7" s="67"/>
      <c r="T7" s="67"/>
      <c r="U7" s="68"/>
      <c r="AH7" s="11">
        <v>0.04950494971126318</v>
      </c>
      <c r="AI7" s="11">
        <v>0</v>
      </c>
      <c r="AJ7" s="11"/>
      <c r="AK7" s="11">
        <v>0.029702969826757908</v>
      </c>
      <c r="AL7" s="11">
        <v>0</v>
      </c>
      <c r="AM7" s="11"/>
      <c r="AN7" s="11"/>
      <c r="AO7" s="11"/>
      <c r="AP7" s="11"/>
      <c r="AQ7" s="11"/>
      <c r="AR7" s="11">
        <v>0.1784313771873711</v>
      </c>
      <c r="AS7" s="11">
        <v>0</v>
      </c>
      <c r="AU7" s="11">
        <v>0.1470588263124226</v>
      </c>
      <c r="AV7" s="11">
        <v>22</v>
      </c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</row>
    <row r="8" spans="1:66" ht="16.5" thickBot="1">
      <c r="A8" s="21">
        <v>6</v>
      </c>
      <c r="B8" s="10">
        <v>0.5</v>
      </c>
      <c r="F8" s="41"/>
      <c r="I8" s="34" t="s">
        <v>8</v>
      </c>
      <c r="J8" s="35">
        <v>0</v>
      </c>
      <c r="K8" s="23"/>
      <c r="L8" s="23"/>
      <c r="M8" s="23"/>
      <c r="N8" s="37"/>
      <c r="P8" s="45" t="s">
        <v>8</v>
      </c>
      <c r="Q8" s="69">
        <v>0.09999999999999984</v>
      </c>
      <c r="R8" s="70"/>
      <c r="S8" s="70"/>
      <c r="T8" s="70"/>
      <c r="U8" s="71"/>
      <c r="AH8" s="11">
        <v>0.059405939653515816</v>
      </c>
      <c r="AI8" s="11">
        <v>22</v>
      </c>
      <c r="AJ8" s="11"/>
      <c r="AK8" s="11">
        <v>0.029702969826757908</v>
      </c>
      <c r="AL8" s="11">
        <v>0</v>
      </c>
      <c r="AM8" s="11"/>
      <c r="AN8" s="11"/>
      <c r="AO8" s="11"/>
      <c r="AP8" s="11"/>
      <c r="AQ8" s="11"/>
      <c r="AR8" s="11">
        <v>0.19411765262484534</v>
      </c>
      <c r="AS8" s="11">
        <v>67</v>
      </c>
      <c r="AU8" s="11">
        <v>0.1470588263124226</v>
      </c>
      <c r="AV8" s="11">
        <v>0</v>
      </c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</row>
    <row r="9" spans="1:66" ht="15.75">
      <c r="A9" s="21">
        <v>7</v>
      </c>
      <c r="B9" s="10">
        <v>0.7</v>
      </c>
      <c r="F9" s="42"/>
      <c r="I9" s="34"/>
      <c r="J9" s="11"/>
      <c r="K9" s="23"/>
      <c r="L9" s="23"/>
      <c r="M9" s="23"/>
      <c r="N9" s="37"/>
      <c r="AH9" s="11">
        <v>0.06930692959576845</v>
      </c>
      <c r="AI9" s="11">
        <v>0</v>
      </c>
      <c r="AJ9" s="11"/>
      <c r="AK9" s="11">
        <v>0.039603959769010544</v>
      </c>
      <c r="AL9" s="11">
        <v>0</v>
      </c>
      <c r="AM9" s="11"/>
      <c r="AN9" s="11"/>
      <c r="AO9" s="11"/>
      <c r="AP9" s="11"/>
      <c r="AQ9" s="11"/>
      <c r="AR9" s="11">
        <v>0.2098039280623196</v>
      </c>
      <c r="AS9" s="11">
        <v>0</v>
      </c>
      <c r="AU9" s="11">
        <v>0.16274510174989684</v>
      </c>
      <c r="AV9" s="11">
        <v>0</v>
      </c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</row>
    <row r="10" spans="1:66" ht="15.75">
      <c r="A10" s="21">
        <v>8</v>
      </c>
      <c r="B10" s="10">
        <v>0.45</v>
      </c>
      <c r="F10" s="42"/>
      <c r="I10" s="38"/>
      <c r="J10" s="11"/>
      <c r="K10" s="23"/>
      <c r="L10" s="23"/>
      <c r="M10" s="23"/>
      <c r="N10" s="37"/>
      <c r="P10" s="30"/>
      <c r="AH10" s="11">
        <v>0.07920791953802109</v>
      </c>
      <c r="AI10" s="11">
        <v>0</v>
      </c>
      <c r="AJ10" s="11"/>
      <c r="AK10" s="11">
        <v>0.039603959769010544</v>
      </c>
      <c r="AL10" s="11">
        <v>0</v>
      </c>
      <c r="AM10" s="11"/>
      <c r="AN10" s="11"/>
      <c r="AO10" s="11"/>
      <c r="AP10" s="11"/>
      <c r="AQ10" s="11"/>
      <c r="AR10" s="11">
        <v>0.22549020349979385</v>
      </c>
      <c r="AS10" s="11">
        <v>161</v>
      </c>
      <c r="AU10" s="11">
        <v>0.16274510174989684</v>
      </c>
      <c r="AV10" s="11">
        <v>0</v>
      </c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</row>
    <row r="11" spans="1:66" ht="15.75">
      <c r="A11" s="21">
        <v>9</v>
      </c>
      <c r="B11" s="10">
        <v>0.3</v>
      </c>
      <c r="I11" s="34"/>
      <c r="J11" s="11"/>
      <c r="K11" s="23"/>
      <c r="L11" s="23"/>
      <c r="M11" s="23"/>
      <c r="N11" s="37"/>
      <c r="P11" s="30"/>
      <c r="AH11" s="11">
        <v>0.08910890948027372</v>
      </c>
      <c r="AI11" s="11">
        <v>0</v>
      </c>
      <c r="AJ11" s="11"/>
      <c r="AK11" s="11">
        <v>0.04950494971126318</v>
      </c>
      <c r="AL11" s="11">
        <v>0</v>
      </c>
      <c r="AM11" s="11"/>
      <c r="AN11" s="11"/>
      <c r="AO11" s="11"/>
      <c r="AP11" s="11"/>
      <c r="AQ11" s="11"/>
      <c r="AR11" s="11">
        <v>0.2411764789372681</v>
      </c>
      <c r="AS11" s="11">
        <v>0</v>
      </c>
      <c r="AU11" s="11">
        <v>0.1784313771873711</v>
      </c>
      <c r="AV11" s="11">
        <v>0</v>
      </c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</row>
    <row r="12" spans="1:66" ht="15.75">
      <c r="A12" s="21">
        <v>10</v>
      </c>
      <c r="B12" s="10">
        <v>0.7</v>
      </c>
      <c r="I12" s="34"/>
      <c r="J12" s="23"/>
      <c r="K12" s="23"/>
      <c r="L12" s="23"/>
      <c r="M12" s="23"/>
      <c r="N12" s="37"/>
      <c r="P12" s="30"/>
      <c r="AH12" s="11">
        <v>0.09900989942252636</v>
      </c>
      <c r="AI12" s="11">
        <v>0</v>
      </c>
      <c r="AJ12" s="11"/>
      <c r="AK12" s="11">
        <v>0.04950494971126318</v>
      </c>
      <c r="AL12" s="11">
        <v>22</v>
      </c>
      <c r="AM12" s="11"/>
      <c r="AN12" s="11"/>
      <c r="AO12" s="11"/>
      <c r="AP12" s="11"/>
      <c r="AQ12" s="11"/>
      <c r="AR12" s="11">
        <v>0.2568627543747424</v>
      </c>
      <c r="AS12" s="11">
        <v>0</v>
      </c>
      <c r="AU12" s="11">
        <v>0.1784313771873711</v>
      </c>
      <c r="AV12" s="11">
        <v>67</v>
      </c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</row>
    <row r="13" spans="1:66" ht="15.75">
      <c r="A13" s="21">
        <v>11</v>
      </c>
      <c r="B13" s="10">
        <v>0.55</v>
      </c>
      <c r="I13" s="34"/>
      <c r="J13" s="23"/>
      <c r="K13" s="23"/>
      <c r="L13" s="23"/>
      <c r="M13" s="23"/>
      <c r="N13" s="37"/>
      <c r="AH13" s="11">
        <v>0.108910889364779</v>
      </c>
      <c r="AI13" s="11">
        <v>67</v>
      </c>
      <c r="AJ13" s="11"/>
      <c r="AK13" s="11">
        <v>0.059405939653515816</v>
      </c>
      <c r="AL13" s="11">
        <v>22</v>
      </c>
      <c r="AM13" s="11"/>
      <c r="AN13" s="11"/>
      <c r="AO13" s="11"/>
      <c r="AP13" s="11"/>
      <c r="AQ13" s="11"/>
      <c r="AR13" s="11">
        <v>0.2725490298122166</v>
      </c>
      <c r="AS13" s="11">
        <v>277</v>
      </c>
      <c r="AU13" s="11">
        <v>0.19411765262484534</v>
      </c>
      <c r="AV13" s="11">
        <v>67</v>
      </c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</row>
    <row r="14" spans="1:66" ht="15.75">
      <c r="A14" s="21">
        <v>12</v>
      </c>
      <c r="B14" s="10">
        <v>0.65</v>
      </c>
      <c r="E14" s="43"/>
      <c r="I14" s="34"/>
      <c r="J14" s="23"/>
      <c r="K14" s="23"/>
      <c r="L14" s="23"/>
      <c r="M14" s="23"/>
      <c r="N14" s="37"/>
      <c r="AH14" s="11">
        <v>0.11881187930703163</v>
      </c>
      <c r="AI14" s="11">
        <v>0</v>
      </c>
      <c r="AJ14" s="11"/>
      <c r="AK14" s="11">
        <v>0.059405939653515816</v>
      </c>
      <c r="AL14" s="11">
        <v>0</v>
      </c>
      <c r="AM14" s="11"/>
      <c r="AN14" s="11"/>
      <c r="AO14" s="11"/>
      <c r="AP14" s="11"/>
      <c r="AQ14" s="11"/>
      <c r="AR14" s="11">
        <v>0.2882353052496909</v>
      </c>
      <c r="AS14" s="11">
        <v>0</v>
      </c>
      <c r="AU14" s="11">
        <v>0.19411765262484534</v>
      </c>
      <c r="AV14" s="11">
        <v>0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</row>
    <row r="15" spans="1:66" ht="15.75">
      <c r="A15" s="21">
        <v>13</v>
      </c>
      <c r="B15" s="10">
        <v>0.5</v>
      </c>
      <c r="E15" s="43"/>
      <c r="I15" s="34"/>
      <c r="J15" s="23"/>
      <c r="K15" s="23"/>
      <c r="L15" s="23"/>
      <c r="M15" s="23"/>
      <c r="N15" s="37"/>
      <c r="AH15" s="11">
        <v>0.12871286924928427</v>
      </c>
      <c r="AI15" s="11">
        <v>0</v>
      </c>
      <c r="AJ15" s="11"/>
      <c r="AK15" s="11">
        <v>0.06930692959576845</v>
      </c>
      <c r="AL15" s="11">
        <v>0</v>
      </c>
      <c r="AM15" s="11"/>
      <c r="AN15" s="11"/>
      <c r="AO15" s="11"/>
      <c r="AP15" s="11"/>
      <c r="AQ15" s="11"/>
      <c r="AR15" s="11">
        <v>0.3039215806871651</v>
      </c>
      <c r="AS15" s="11">
        <v>429</v>
      </c>
      <c r="AU15" s="11">
        <v>0.2098039280623196</v>
      </c>
      <c r="AV15" s="11">
        <v>0</v>
      </c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</row>
    <row r="16" spans="1:66" ht="15.75">
      <c r="A16" s="21">
        <v>14</v>
      </c>
      <c r="B16" s="10">
        <v>0.6</v>
      </c>
      <c r="E16" s="43"/>
      <c r="I16" s="34"/>
      <c r="J16" s="23"/>
      <c r="K16" s="23"/>
      <c r="L16" s="23"/>
      <c r="M16" s="23"/>
      <c r="N16" s="37"/>
      <c r="AH16" s="11">
        <v>0.1386138591915369</v>
      </c>
      <c r="AI16" s="11">
        <v>0</v>
      </c>
      <c r="AJ16" s="11"/>
      <c r="AK16" s="11">
        <v>0.06930692959576845</v>
      </c>
      <c r="AL16" s="11">
        <v>0</v>
      </c>
      <c r="AM16" s="11"/>
      <c r="AN16" s="11"/>
      <c r="AO16" s="11"/>
      <c r="AP16" s="11"/>
      <c r="AQ16" s="11"/>
      <c r="AR16" s="11">
        <v>0.3196078561246394</v>
      </c>
      <c r="AS16" s="11">
        <v>0</v>
      </c>
      <c r="AU16" s="11">
        <v>0.2098039280623196</v>
      </c>
      <c r="AV16" s="11">
        <v>161</v>
      </c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</row>
    <row r="17" spans="1:66" ht="15.75">
      <c r="A17" s="21">
        <v>15</v>
      </c>
      <c r="B17" s="10">
        <v>0.3</v>
      </c>
      <c r="I17" s="34"/>
      <c r="J17" s="23"/>
      <c r="K17" s="23"/>
      <c r="L17" s="23"/>
      <c r="M17" s="23"/>
      <c r="N17" s="37"/>
      <c r="AH17" s="11">
        <v>0.14851484913378954</v>
      </c>
      <c r="AI17" s="11">
        <v>0</v>
      </c>
      <c r="AJ17" s="11"/>
      <c r="AK17" s="11">
        <v>0.07920791953802109</v>
      </c>
      <c r="AL17" s="11">
        <v>0</v>
      </c>
      <c r="AM17" s="11"/>
      <c r="AN17" s="11"/>
      <c r="AO17" s="11"/>
      <c r="AP17" s="11"/>
      <c r="AQ17" s="11"/>
      <c r="AR17" s="11">
        <v>0.33529413156211363</v>
      </c>
      <c r="AS17" s="11">
        <v>0</v>
      </c>
      <c r="AU17" s="11">
        <v>0.22549020349979385</v>
      </c>
      <c r="AV17" s="11">
        <v>161</v>
      </c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</row>
    <row r="18" spans="1:66" ht="15.75">
      <c r="A18" s="21">
        <v>16</v>
      </c>
      <c r="B18" s="10">
        <v>0.35</v>
      </c>
      <c r="I18" s="34"/>
      <c r="J18" s="23"/>
      <c r="K18" s="23"/>
      <c r="L18" s="23"/>
      <c r="M18" s="23"/>
      <c r="N18" s="37"/>
      <c r="AH18" s="11">
        <v>0.15841583907604218</v>
      </c>
      <c r="AI18" s="11">
        <v>161</v>
      </c>
      <c r="AJ18" s="11"/>
      <c r="AK18" s="11">
        <v>0.07920791953802109</v>
      </c>
      <c r="AL18" s="11">
        <v>0</v>
      </c>
      <c r="AM18" s="11"/>
      <c r="AN18" s="11"/>
      <c r="AO18" s="11"/>
      <c r="AP18" s="11"/>
      <c r="AQ18" s="11"/>
      <c r="AR18" s="11">
        <v>0.3509804069995879</v>
      </c>
      <c r="AS18" s="11">
        <v>652</v>
      </c>
      <c r="AU18" s="11">
        <v>0.22549020349979385</v>
      </c>
      <c r="AV18" s="11">
        <v>0</v>
      </c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</row>
    <row r="19" spans="1:66" ht="16.5" thickBot="1">
      <c r="A19" s="21">
        <v>17</v>
      </c>
      <c r="B19" s="10">
        <v>0.45</v>
      </c>
      <c r="F19" s="44">
        <v>1</v>
      </c>
      <c r="I19" s="45"/>
      <c r="J19" s="46"/>
      <c r="K19" s="46"/>
      <c r="L19" s="46"/>
      <c r="M19" s="46"/>
      <c r="N19" s="47"/>
      <c r="AH19" s="11">
        <v>0.1683168290182948</v>
      </c>
      <c r="AI19" s="11">
        <v>0</v>
      </c>
      <c r="AJ19" s="11"/>
      <c r="AK19" s="11">
        <v>0.08910890948027372</v>
      </c>
      <c r="AL19" s="11">
        <v>0</v>
      </c>
      <c r="AM19" s="11"/>
      <c r="AN19" s="11"/>
      <c r="AO19" s="11"/>
      <c r="AP19" s="11"/>
      <c r="AQ19" s="11"/>
      <c r="AR19" s="11">
        <v>0.36666668243706213</v>
      </c>
      <c r="AS19" s="11">
        <v>0</v>
      </c>
      <c r="AU19" s="11">
        <v>0.2411764789372681</v>
      </c>
      <c r="AV19" s="11">
        <v>0</v>
      </c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</row>
    <row r="20" spans="1:66" ht="15.75">
      <c r="A20" s="21">
        <v>18</v>
      </c>
      <c r="B20" s="10">
        <v>0.75</v>
      </c>
      <c r="AH20" s="11">
        <v>0.17821781896054745</v>
      </c>
      <c r="AI20" s="11">
        <v>0</v>
      </c>
      <c r="AJ20" s="11"/>
      <c r="AK20" s="11">
        <v>0.08910890948027372</v>
      </c>
      <c r="AL20" s="11">
        <v>0</v>
      </c>
      <c r="AM20" s="11"/>
      <c r="AN20" s="11"/>
      <c r="AO20" s="11"/>
      <c r="AP20" s="11"/>
      <c r="AQ20" s="11"/>
      <c r="AR20" s="11">
        <v>0.3823529578745364</v>
      </c>
      <c r="AS20" s="11">
        <v>773</v>
      </c>
      <c r="AU20" s="11">
        <v>0.2411764789372681</v>
      </c>
      <c r="AV20" s="11">
        <v>0</v>
      </c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6" ht="15.75">
      <c r="A21" s="21">
        <v>19</v>
      </c>
      <c r="B21" s="10">
        <v>0.3</v>
      </c>
      <c r="AH21" s="11">
        <v>0.18811880890280008</v>
      </c>
      <c r="AI21" s="11">
        <v>0</v>
      </c>
      <c r="AJ21" s="11"/>
      <c r="AK21" s="11">
        <v>0.09900989942252636</v>
      </c>
      <c r="AL21" s="11">
        <v>0</v>
      </c>
      <c r="AM21" s="11"/>
      <c r="AN21" s="11"/>
      <c r="AO21" s="11"/>
      <c r="AP21" s="11"/>
      <c r="AQ21" s="11"/>
      <c r="AR21" s="11">
        <v>0.39803923331201063</v>
      </c>
      <c r="AS21" s="11">
        <v>0</v>
      </c>
      <c r="AU21" s="11">
        <v>0.2568627543747424</v>
      </c>
      <c r="AV21" s="11">
        <v>0</v>
      </c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</row>
    <row r="22" spans="1:66" ht="15.75">
      <c r="A22" s="21">
        <v>20</v>
      </c>
      <c r="B22" s="10">
        <v>0.55</v>
      </c>
      <c r="AH22" s="11">
        <v>0.19801979884505272</v>
      </c>
      <c r="AI22" s="11">
        <v>0</v>
      </c>
      <c r="AJ22" s="11"/>
      <c r="AK22" s="11">
        <v>0.09900989942252636</v>
      </c>
      <c r="AL22" s="11">
        <v>67</v>
      </c>
      <c r="AM22" s="11"/>
      <c r="AN22" s="11"/>
      <c r="AO22" s="11"/>
      <c r="AP22" s="11"/>
      <c r="AQ22" s="11"/>
      <c r="AR22" s="11">
        <v>0.4137255087494849</v>
      </c>
      <c r="AS22" s="11">
        <v>0</v>
      </c>
      <c r="AU22" s="11">
        <v>0.2568627543747424</v>
      </c>
      <c r="AV22" s="11">
        <v>277</v>
      </c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</row>
    <row r="23" spans="1:66" ht="15.75">
      <c r="A23" s="21">
        <v>21</v>
      </c>
      <c r="B23" s="10">
        <v>0.65</v>
      </c>
      <c r="AH23" s="11">
        <v>0.20792078878730536</v>
      </c>
      <c r="AI23" s="11">
        <v>277</v>
      </c>
      <c r="AJ23" s="11"/>
      <c r="AK23" s="11">
        <v>0.108910889364779</v>
      </c>
      <c r="AL23" s="11">
        <v>67</v>
      </c>
      <c r="AM23" s="11"/>
      <c r="AN23" s="11"/>
      <c r="AO23" s="11"/>
      <c r="AP23" s="11"/>
      <c r="AQ23" s="11"/>
      <c r="AR23" s="11">
        <v>0.42941178418695913</v>
      </c>
      <c r="AS23" s="11">
        <v>951</v>
      </c>
      <c r="AU23" s="11">
        <v>0.2725490298122166</v>
      </c>
      <c r="AV23" s="11">
        <v>277</v>
      </c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</row>
    <row r="24" spans="1:66" ht="15.75">
      <c r="A24" s="21">
        <v>22</v>
      </c>
      <c r="B24" s="10">
        <v>0.6</v>
      </c>
      <c r="AH24" s="11">
        <v>0.217821778729558</v>
      </c>
      <c r="AI24" s="11">
        <v>0</v>
      </c>
      <c r="AJ24" s="11"/>
      <c r="AK24" s="11">
        <v>0.108910889364779</v>
      </c>
      <c r="AL24" s="11">
        <v>0</v>
      </c>
      <c r="AM24" s="11"/>
      <c r="AN24" s="11"/>
      <c r="AO24" s="11"/>
      <c r="AP24" s="11"/>
      <c r="AQ24" s="11"/>
      <c r="AR24" s="11">
        <v>0.4450980596244334</v>
      </c>
      <c r="AS24" s="11">
        <v>0</v>
      </c>
      <c r="AU24" s="11">
        <v>0.2725490298122166</v>
      </c>
      <c r="AV24" s="11">
        <v>0</v>
      </c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</row>
    <row r="25" spans="1:66" ht="15.75">
      <c r="A25" s="21">
        <v>23</v>
      </c>
      <c r="B25" s="10">
        <v>0.7</v>
      </c>
      <c r="F25" s="48"/>
      <c r="AH25" s="11">
        <v>0.22772276867181063</v>
      </c>
      <c r="AI25" s="11">
        <v>0</v>
      </c>
      <c r="AJ25" s="11"/>
      <c r="AK25" s="11">
        <v>0.11881187930703163</v>
      </c>
      <c r="AL25" s="11">
        <v>0</v>
      </c>
      <c r="AM25" s="11"/>
      <c r="AN25" s="11"/>
      <c r="AO25" s="11"/>
      <c r="AP25" s="11"/>
      <c r="AQ25" s="11"/>
      <c r="AR25" s="11">
        <v>0.46078433506190764</v>
      </c>
      <c r="AS25" s="11">
        <v>1085</v>
      </c>
      <c r="AU25" s="11">
        <v>0.2882353052496909</v>
      </c>
      <c r="AV25" s="11">
        <v>0</v>
      </c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</row>
    <row r="26" spans="1:66" ht="15.75">
      <c r="A26" s="21">
        <v>24</v>
      </c>
      <c r="B26" s="10">
        <v>0.1</v>
      </c>
      <c r="I26" s="49"/>
      <c r="AH26" s="11">
        <v>0.23762375861406326</v>
      </c>
      <c r="AI26" s="11">
        <v>0</v>
      </c>
      <c r="AJ26" s="11"/>
      <c r="AK26" s="11">
        <v>0.11881187930703163</v>
      </c>
      <c r="AL26" s="11">
        <v>0</v>
      </c>
      <c r="AM26" s="11"/>
      <c r="AN26" s="11"/>
      <c r="AO26" s="11"/>
      <c r="AP26" s="11"/>
      <c r="AQ26" s="11"/>
      <c r="AR26" s="11">
        <v>0.4764706104993819</v>
      </c>
      <c r="AS26" s="11">
        <v>0</v>
      </c>
      <c r="AU26" s="11">
        <v>0.2882353052496909</v>
      </c>
      <c r="AV26" s="11">
        <v>429</v>
      </c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</row>
    <row r="27" spans="1:66" ht="15.75">
      <c r="A27" s="21">
        <v>25</v>
      </c>
      <c r="B27" s="10">
        <v>0.85</v>
      </c>
      <c r="AH27" s="11">
        <v>0.2475247485563159</v>
      </c>
      <c r="AI27" s="11">
        <v>0</v>
      </c>
      <c r="AJ27" s="11"/>
      <c r="AK27" s="11">
        <v>0.12871286924928427</v>
      </c>
      <c r="AL27" s="11">
        <v>0</v>
      </c>
      <c r="AM27" s="11"/>
      <c r="AN27" s="11"/>
      <c r="AO27" s="11"/>
      <c r="AP27" s="11"/>
      <c r="AQ27" s="11"/>
      <c r="AR27" s="11">
        <v>0.49215688593685614</v>
      </c>
      <c r="AS27" s="11">
        <v>0</v>
      </c>
      <c r="AU27" s="11">
        <v>0.3039215806871651</v>
      </c>
      <c r="AV27" s="11">
        <v>429</v>
      </c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</row>
    <row r="28" spans="1:66" ht="15.75">
      <c r="A28" s="21">
        <v>26</v>
      </c>
      <c r="B28" s="10">
        <v>0.45</v>
      </c>
      <c r="E28" s="73"/>
      <c r="AH28" s="11">
        <v>0.25742573849856853</v>
      </c>
      <c r="AI28" s="11">
        <v>429</v>
      </c>
      <c r="AJ28" s="11"/>
      <c r="AK28" s="11">
        <v>0.12871286924928427</v>
      </c>
      <c r="AL28" s="11">
        <v>0</v>
      </c>
      <c r="AM28" s="11"/>
      <c r="AN28" s="11"/>
      <c r="AO28" s="11"/>
      <c r="AP28" s="11"/>
      <c r="AQ28" s="11"/>
      <c r="AR28" s="11">
        <v>0.5078431613743304</v>
      </c>
      <c r="AS28" s="11">
        <v>1130</v>
      </c>
      <c r="AU28" s="11">
        <v>0.3039215806871651</v>
      </c>
      <c r="AV28" s="11">
        <v>0</v>
      </c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</row>
    <row r="29" spans="1:66" ht="15.75">
      <c r="A29" s="21">
        <v>27</v>
      </c>
      <c r="B29" s="10">
        <v>0.5</v>
      </c>
      <c r="E29" s="74"/>
      <c r="AH29" s="11">
        <v>0.26732672844082117</v>
      </c>
      <c r="AI29" s="11">
        <v>0</v>
      </c>
      <c r="AJ29" s="11"/>
      <c r="AK29" s="11">
        <v>0.1386138591915369</v>
      </c>
      <c r="AL29" s="11">
        <v>0</v>
      </c>
      <c r="AM29" s="11"/>
      <c r="AN29" s="11"/>
      <c r="AO29" s="11"/>
      <c r="AP29" s="11"/>
      <c r="AQ29" s="11"/>
      <c r="AR29" s="11">
        <v>0.5235294368118046</v>
      </c>
      <c r="AS29" s="11">
        <v>0</v>
      </c>
      <c r="AU29" s="11">
        <v>0.3196078561246394</v>
      </c>
      <c r="AV29" s="11">
        <v>0</v>
      </c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ht="15.75">
      <c r="A30" s="21">
        <v>28</v>
      </c>
      <c r="B30" s="10">
        <v>0.4</v>
      </c>
      <c r="AH30" s="11">
        <v>0.2772277183830738</v>
      </c>
      <c r="AI30" s="11">
        <v>0</v>
      </c>
      <c r="AJ30" s="11"/>
      <c r="AK30" s="11">
        <v>0.1386138591915369</v>
      </c>
      <c r="AL30" s="11">
        <v>0</v>
      </c>
      <c r="AM30" s="11"/>
      <c r="AN30" s="11"/>
      <c r="AO30" s="11"/>
      <c r="AP30" s="11"/>
      <c r="AQ30" s="11"/>
      <c r="AR30" s="11">
        <v>0.5392157122492789</v>
      </c>
      <c r="AS30" s="11">
        <v>0</v>
      </c>
      <c r="AU30" s="11">
        <v>0.3196078561246394</v>
      </c>
      <c r="AV30" s="11">
        <v>0</v>
      </c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ht="15.75">
      <c r="A31" s="21">
        <v>29</v>
      </c>
      <c r="B31" s="10">
        <v>0.55</v>
      </c>
      <c r="AH31" s="11">
        <v>0.28712870832532644</v>
      </c>
      <c r="AI31" s="11">
        <v>0</v>
      </c>
      <c r="AJ31" s="11"/>
      <c r="AK31" s="11">
        <v>0.14851484913378954</v>
      </c>
      <c r="AL31" s="11">
        <v>0</v>
      </c>
      <c r="AM31" s="11"/>
      <c r="AN31" s="11"/>
      <c r="AO31" s="11"/>
      <c r="AP31" s="11"/>
      <c r="AQ31" s="11"/>
      <c r="AR31" s="11">
        <v>0.5549019876867531</v>
      </c>
      <c r="AS31" s="11">
        <v>1067</v>
      </c>
      <c r="AU31" s="11">
        <v>0.33529413156211363</v>
      </c>
      <c r="AV31" s="11">
        <v>0</v>
      </c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1:66" ht="15.75">
      <c r="A32" s="21">
        <v>30</v>
      </c>
      <c r="B32" s="10">
        <v>0.6</v>
      </c>
      <c r="AH32" s="11">
        <v>0.2970296982675791</v>
      </c>
      <c r="AI32" s="11">
        <v>0</v>
      </c>
      <c r="AJ32" s="11"/>
      <c r="AK32" s="11">
        <v>0.14851484913378954</v>
      </c>
      <c r="AL32" s="11">
        <v>161</v>
      </c>
      <c r="AM32" s="11"/>
      <c r="AN32" s="11"/>
      <c r="AO32" s="11"/>
      <c r="AP32" s="11"/>
      <c r="AQ32" s="11"/>
      <c r="AR32" s="11">
        <v>0.5705882631242274</v>
      </c>
      <c r="AS32" s="11">
        <v>0</v>
      </c>
      <c r="AU32" s="11">
        <v>0.33529413156211363</v>
      </c>
      <c r="AV32" s="11">
        <v>652</v>
      </c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66" ht="15.75">
      <c r="A33" s="21">
        <v>31</v>
      </c>
      <c r="B33" s="10">
        <v>0.1</v>
      </c>
      <c r="AH33" s="11">
        <v>0.3069306882098317</v>
      </c>
      <c r="AI33" s="11">
        <v>652</v>
      </c>
      <c r="AJ33" s="11"/>
      <c r="AK33" s="11">
        <v>0.15841583907604218</v>
      </c>
      <c r="AL33" s="11">
        <v>161</v>
      </c>
      <c r="AM33" s="11"/>
      <c r="AN33" s="11"/>
      <c r="AO33" s="11"/>
      <c r="AP33" s="11"/>
      <c r="AQ33" s="11"/>
      <c r="AR33" s="11">
        <v>0.5862745385617016</v>
      </c>
      <c r="AS33" s="11">
        <v>950</v>
      </c>
      <c r="AU33" s="11">
        <v>0.3509804069995879</v>
      </c>
      <c r="AV33" s="11">
        <v>652</v>
      </c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ht="15.75">
      <c r="A34" s="21">
        <v>32</v>
      </c>
      <c r="B34" s="10">
        <v>0.75</v>
      </c>
      <c r="AH34" s="11">
        <v>0.31683167815208435</v>
      </c>
      <c r="AI34" s="11">
        <v>0</v>
      </c>
      <c r="AJ34" s="11"/>
      <c r="AK34" s="11">
        <v>0.15841583907604218</v>
      </c>
      <c r="AL34" s="11">
        <v>0</v>
      </c>
      <c r="AM34" s="11"/>
      <c r="AN34" s="11"/>
      <c r="AO34" s="11"/>
      <c r="AP34" s="11"/>
      <c r="AQ34" s="11"/>
      <c r="AR34" s="11">
        <v>0.6019608139991759</v>
      </c>
      <c r="AS34" s="11">
        <v>0</v>
      </c>
      <c r="AU34" s="11">
        <v>0.3509804069995879</v>
      </c>
      <c r="AV34" s="11">
        <v>0</v>
      </c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ht="15.75">
      <c r="A35" s="21">
        <v>33</v>
      </c>
      <c r="B35" s="10">
        <v>0.3</v>
      </c>
      <c r="AH35" s="11">
        <v>0.326732668094337</v>
      </c>
      <c r="AI35" s="11">
        <v>0</v>
      </c>
      <c r="AJ35" s="11"/>
      <c r="AK35" s="11">
        <v>0.1683168290182948</v>
      </c>
      <c r="AL35" s="11">
        <v>0</v>
      </c>
      <c r="AM35" s="11"/>
      <c r="AN35" s="11"/>
      <c r="AO35" s="11"/>
      <c r="AP35" s="11"/>
      <c r="AQ35" s="11"/>
      <c r="AR35" s="11">
        <v>0.6176470894366501</v>
      </c>
      <c r="AS35" s="11">
        <v>0</v>
      </c>
      <c r="AU35" s="11">
        <v>0.36666668243706213</v>
      </c>
      <c r="AV35" s="11">
        <v>0</v>
      </c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ht="15.75">
      <c r="A36" s="21">
        <v>34</v>
      </c>
      <c r="B36" s="10">
        <v>0.5</v>
      </c>
      <c r="AH36" s="11">
        <v>0.3366336580365896</v>
      </c>
      <c r="AI36" s="11">
        <v>0</v>
      </c>
      <c r="AJ36" s="11"/>
      <c r="AK36" s="11">
        <v>0.1683168290182948</v>
      </c>
      <c r="AL36" s="11">
        <v>0</v>
      </c>
      <c r="AM36" s="11"/>
      <c r="AN36" s="11"/>
      <c r="AO36" s="11"/>
      <c r="AP36" s="11"/>
      <c r="AQ36" s="11"/>
      <c r="AR36" s="11">
        <v>0.6333333648741244</v>
      </c>
      <c r="AS36" s="11">
        <v>857</v>
      </c>
      <c r="AU36" s="11">
        <v>0.36666668243706213</v>
      </c>
      <c r="AV36" s="11">
        <v>773</v>
      </c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1:66" ht="15.75">
      <c r="A37" s="21">
        <v>35</v>
      </c>
      <c r="B37" s="10">
        <v>0.75</v>
      </c>
      <c r="AH37" s="11">
        <v>0.34653464797884226</v>
      </c>
      <c r="AI37" s="11">
        <v>0</v>
      </c>
      <c r="AJ37" s="11"/>
      <c r="AK37" s="11">
        <v>0.17821781896054745</v>
      </c>
      <c r="AL37" s="11">
        <v>0</v>
      </c>
      <c r="AM37" s="11"/>
      <c r="AN37" s="11"/>
      <c r="AO37" s="11"/>
      <c r="AP37" s="11"/>
      <c r="AQ37" s="11"/>
      <c r="AR37" s="11">
        <v>0.6490196403115986</v>
      </c>
      <c r="AS37" s="11">
        <v>0</v>
      </c>
      <c r="AU37" s="11">
        <v>0.3823529578745364</v>
      </c>
      <c r="AV37" s="11">
        <v>773</v>
      </c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ht="15.75">
      <c r="A38" s="21">
        <v>36</v>
      </c>
      <c r="B38" s="10">
        <v>0.5</v>
      </c>
      <c r="AH38" s="11">
        <v>0.3564356379210949</v>
      </c>
      <c r="AI38" s="11">
        <v>773</v>
      </c>
      <c r="AJ38" s="11"/>
      <c r="AK38" s="11">
        <v>0.17821781896054745</v>
      </c>
      <c r="AL38" s="11">
        <v>0</v>
      </c>
      <c r="AM38" s="11"/>
      <c r="AN38" s="11"/>
      <c r="AO38" s="11"/>
      <c r="AP38" s="11"/>
      <c r="AQ38" s="11"/>
      <c r="AR38" s="11">
        <v>0.6647059157490729</v>
      </c>
      <c r="AS38" s="11">
        <v>623</v>
      </c>
      <c r="AU38" s="11">
        <v>0.3823529578745364</v>
      </c>
      <c r="AV38" s="11">
        <v>0</v>
      </c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1:66" ht="15.75">
      <c r="A39" s="21">
        <v>37</v>
      </c>
      <c r="B39" s="10">
        <v>0.45</v>
      </c>
      <c r="AH39" s="11">
        <v>0.36633662786334753</v>
      </c>
      <c r="AI39" s="11">
        <v>0</v>
      </c>
      <c r="AJ39" s="11"/>
      <c r="AK39" s="11">
        <v>0.18811880890280008</v>
      </c>
      <c r="AL39" s="11">
        <v>0</v>
      </c>
      <c r="AM39" s="11"/>
      <c r="AN39" s="11"/>
      <c r="AO39" s="11"/>
      <c r="AP39" s="11"/>
      <c r="AQ39" s="11"/>
      <c r="AR39" s="11">
        <v>0.6803921911865471</v>
      </c>
      <c r="AS39" s="11">
        <v>0</v>
      </c>
      <c r="AU39" s="11">
        <v>0.39803923331201063</v>
      </c>
      <c r="AV39" s="11">
        <v>0</v>
      </c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ht="15.75">
      <c r="A40" s="21">
        <v>38</v>
      </c>
      <c r="B40" s="10">
        <v>0.65</v>
      </c>
      <c r="AH40" s="11">
        <v>0.37623761780560017</v>
      </c>
      <c r="AI40" s="11">
        <v>0</v>
      </c>
      <c r="AJ40" s="11"/>
      <c r="AK40" s="11">
        <v>0.18811880890280008</v>
      </c>
      <c r="AL40" s="11">
        <v>0</v>
      </c>
      <c r="AM40" s="11"/>
      <c r="AN40" s="11"/>
      <c r="AO40" s="11"/>
      <c r="AP40" s="11"/>
      <c r="AQ40" s="11"/>
      <c r="AR40" s="11">
        <v>0.6960784666240214</v>
      </c>
      <c r="AS40" s="11">
        <v>0</v>
      </c>
      <c r="AU40" s="11">
        <v>0.39803923331201063</v>
      </c>
      <c r="AV40" s="11">
        <v>0</v>
      </c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</row>
    <row r="41" spans="1:66" ht="15.75">
      <c r="A41" s="21">
        <v>39</v>
      </c>
      <c r="B41" s="10">
        <v>0.8</v>
      </c>
      <c r="AH41" s="11">
        <v>0.3861386077478528</v>
      </c>
      <c r="AI41" s="11">
        <v>0</v>
      </c>
      <c r="AJ41" s="11"/>
      <c r="AK41" s="11">
        <v>0.19801979884505272</v>
      </c>
      <c r="AL41" s="11">
        <v>0</v>
      </c>
      <c r="AM41" s="11"/>
      <c r="AN41" s="11"/>
      <c r="AO41" s="11"/>
      <c r="AP41" s="11"/>
      <c r="AQ41" s="11"/>
      <c r="AR41" s="11">
        <v>0.7117647420614956</v>
      </c>
      <c r="AS41" s="11">
        <v>453</v>
      </c>
      <c r="AU41" s="11">
        <v>0.4137255087494849</v>
      </c>
      <c r="AV41" s="11">
        <v>0</v>
      </c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</row>
    <row r="42" spans="1:66" ht="15.75">
      <c r="A42" s="21">
        <v>40</v>
      </c>
      <c r="B42" s="10">
        <v>0.4</v>
      </c>
      <c r="AH42" s="11">
        <v>0.39603959769010544</v>
      </c>
      <c r="AI42" s="11">
        <v>0</v>
      </c>
      <c r="AJ42" s="11"/>
      <c r="AK42" s="11">
        <v>0.19801979884505272</v>
      </c>
      <c r="AL42" s="11">
        <v>277</v>
      </c>
      <c r="AM42" s="11"/>
      <c r="AN42" s="11"/>
      <c r="AO42" s="11"/>
      <c r="AP42" s="11"/>
      <c r="AQ42" s="11"/>
      <c r="AR42" s="11">
        <v>0.7274510174989699</v>
      </c>
      <c r="AS42" s="11">
        <v>0</v>
      </c>
      <c r="AU42" s="11">
        <v>0.4137255087494849</v>
      </c>
      <c r="AV42" s="11">
        <v>951</v>
      </c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</row>
    <row r="43" spans="1:66" ht="15.75">
      <c r="A43" s="21">
        <v>41</v>
      </c>
      <c r="B43" s="10">
        <v>0.75</v>
      </c>
      <c r="AH43" s="11">
        <v>0.4059405876323581</v>
      </c>
      <c r="AI43" s="11">
        <v>951</v>
      </c>
      <c r="AJ43" s="11"/>
      <c r="AK43" s="11">
        <v>0.20792078878730536</v>
      </c>
      <c r="AL43" s="11">
        <v>277</v>
      </c>
      <c r="AM43" s="11"/>
      <c r="AN43" s="11"/>
      <c r="AO43" s="11"/>
      <c r="AP43" s="11"/>
      <c r="AQ43" s="11"/>
      <c r="AR43" s="11">
        <v>0.7431372929364441</v>
      </c>
      <c r="AS43" s="11">
        <v>276</v>
      </c>
      <c r="AU43" s="11">
        <v>0.42941178418695913</v>
      </c>
      <c r="AV43" s="11">
        <v>951</v>
      </c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1:66" ht="15.75">
      <c r="A44" s="21">
        <v>42</v>
      </c>
      <c r="B44" s="10">
        <v>0.5</v>
      </c>
      <c r="AH44" s="11">
        <v>0.4158415775746107</v>
      </c>
      <c r="AI44" s="11">
        <v>0</v>
      </c>
      <c r="AJ44" s="11"/>
      <c r="AK44" s="11">
        <v>0.20792078878730536</v>
      </c>
      <c r="AL44" s="11">
        <v>0</v>
      </c>
      <c r="AM44" s="11"/>
      <c r="AN44" s="11"/>
      <c r="AO44" s="11"/>
      <c r="AP44" s="11"/>
      <c r="AQ44" s="11"/>
      <c r="AR44" s="11">
        <v>0.7588235683739184</v>
      </c>
      <c r="AS44" s="11">
        <v>0</v>
      </c>
      <c r="AU44" s="11">
        <v>0.42941178418695913</v>
      </c>
      <c r="AV44" s="11">
        <v>0</v>
      </c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</row>
    <row r="45" spans="1:66" ht="15.75">
      <c r="A45" s="21">
        <v>43</v>
      </c>
      <c r="B45" s="10">
        <v>0.65</v>
      </c>
      <c r="AH45" s="11">
        <v>0.42574256751686335</v>
      </c>
      <c r="AI45" s="11">
        <v>0</v>
      </c>
      <c r="AJ45" s="11"/>
      <c r="AK45" s="11">
        <v>0.217821778729558</v>
      </c>
      <c r="AL45" s="11">
        <v>0</v>
      </c>
      <c r="AM45" s="11"/>
      <c r="AN45" s="11"/>
      <c r="AO45" s="11"/>
      <c r="AP45" s="11"/>
      <c r="AQ45" s="11"/>
      <c r="AR45" s="11">
        <v>0.7745098438113927</v>
      </c>
      <c r="AS45" s="11">
        <v>0</v>
      </c>
      <c r="AU45" s="11">
        <v>0.4450980596244334</v>
      </c>
      <c r="AV45" s="11">
        <v>0</v>
      </c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1:66" ht="15.75">
      <c r="A46" s="21">
        <v>44</v>
      </c>
      <c r="B46" s="10">
        <v>0.55</v>
      </c>
      <c r="AH46" s="11">
        <v>0.435643557459116</v>
      </c>
      <c r="AI46" s="11">
        <v>0</v>
      </c>
      <c r="AJ46" s="11"/>
      <c r="AK46" s="11">
        <v>0.217821778729558</v>
      </c>
      <c r="AL46" s="11">
        <v>0</v>
      </c>
      <c r="AM46" s="11"/>
      <c r="AN46" s="11"/>
      <c r="AO46" s="11"/>
      <c r="AP46" s="11"/>
      <c r="AQ46" s="11"/>
      <c r="AR46" s="11">
        <v>0.7901961192488669</v>
      </c>
      <c r="AS46" s="11">
        <v>139</v>
      </c>
      <c r="AU46" s="11">
        <v>0.4450980596244334</v>
      </c>
      <c r="AV46" s="11">
        <v>1085</v>
      </c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</row>
    <row r="47" spans="1:66" ht="15.75">
      <c r="A47" s="21">
        <v>45</v>
      </c>
      <c r="B47" s="10">
        <v>0.6</v>
      </c>
      <c r="AH47" s="11">
        <v>0.4455445474013686</v>
      </c>
      <c r="AI47" s="11">
        <v>0</v>
      </c>
      <c r="AJ47" s="11"/>
      <c r="AK47" s="11">
        <v>0.22772276867181063</v>
      </c>
      <c r="AL47" s="11">
        <v>0</v>
      </c>
      <c r="AM47" s="11"/>
      <c r="AN47" s="11"/>
      <c r="AO47" s="11"/>
      <c r="AP47" s="11"/>
      <c r="AQ47" s="11"/>
      <c r="AR47" s="11">
        <v>0.8058823946863412</v>
      </c>
      <c r="AS47" s="11">
        <v>0</v>
      </c>
      <c r="AU47" s="11">
        <v>0.46078433506190764</v>
      </c>
      <c r="AV47" s="11">
        <v>1085</v>
      </c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6" ht="15.75">
      <c r="A48" s="21">
        <v>46</v>
      </c>
      <c r="B48" s="10">
        <v>0.25</v>
      </c>
      <c r="AH48" s="11">
        <v>0.45544553734362125</v>
      </c>
      <c r="AI48" s="11">
        <v>1085</v>
      </c>
      <c r="AJ48" s="11"/>
      <c r="AK48" s="11">
        <v>0.22772276867181063</v>
      </c>
      <c r="AL48" s="11">
        <v>0</v>
      </c>
      <c r="AM48" s="11"/>
      <c r="AN48" s="11"/>
      <c r="AO48" s="11"/>
      <c r="AP48" s="11"/>
      <c r="AQ48" s="11"/>
      <c r="AR48" s="11">
        <v>0.8215686701238154</v>
      </c>
      <c r="AS48" s="11">
        <v>64</v>
      </c>
      <c r="AU48" s="11">
        <v>0.46078433506190764</v>
      </c>
      <c r="AV48" s="11">
        <v>0</v>
      </c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1:66" ht="15.75">
      <c r="A49" s="21">
        <v>47</v>
      </c>
      <c r="B49" s="10">
        <v>0.7</v>
      </c>
      <c r="AH49" s="11">
        <v>0.4653465272858739</v>
      </c>
      <c r="AI49" s="11">
        <v>0</v>
      </c>
      <c r="AJ49" s="11"/>
      <c r="AK49" s="11">
        <v>0.23762375861406326</v>
      </c>
      <c r="AL49" s="11">
        <v>0</v>
      </c>
      <c r="AM49" s="11"/>
      <c r="AN49" s="11"/>
      <c r="AO49" s="11"/>
      <c r="AP49" s="11"/>
      <c r="AQ49" s="11"/>
      <c r="AR49" s="11">
        <v>0.8372549455612897</v>
      </c>
      <c r="AS49" s="11">
        <v>0</v>
      </c>
      <c r="AU49" s="11">
        <v>0.4764706104993819</v>
      </c>
      <c r="AV49" s="11">
        <v>0</v>
      </c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1:66" ht="15.75">
      <c r="A50" s="21">
        <v>48</v>
      </c>
      <c r="B50" s="10">
        <v>0.7</v>
      </c>
      <c r="AH50" s="11">
        <v>0.4752475172281265</v>
      </c>
      <c r="AI50" s="11">
        <v>0</v>
      </c>
      <c r="AJ50" s="11"/>
      <c r="AK50" s="11">
        <v>0.23762375861406326</v>
      </c>
      <c r="AL50" s="11">
        <v>0</v>
      </c>
      <c r="AM50" s="11"/>
      <c r="AN50" s="11"/>
      <c r="AO50" s="11"/>
      <c r="AP50" s="11"/>
      <c r="AQ50" s="11"/>
      <c r="AR50" s="11">
        <v>0.8529412209987639</v>
      </c>
      <c r="AS50" s="11">
        <v>0</v>
      </c>
      <c r="AU50" s="11">
        <v>0.4764706104993819</v>
      </c>
      <c r="AV50" s="11">
        <v>0</v>
      </c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1:66" ht="15.75">
      <c r="A51" s="21">
        <v>49</v>
      </c>
      <c r="B51" s="10">
        <v>0.45</v>
      </c>
      <c r="AH51" s="11">
        <v>0.48514850717037916</v>
      </c>
      <c r="AI51" s="11">
        <v>0</v>
      </c>
      <c r="AJ51" s="11"/>
      <c r="AK51" s="11">
        <v>0.2475247485563159</v>
      </c>
      <c r="AL51" s="11">
        <v>0</v>
      </c>
      <c r="AM51" s="11"/>
      <c r="AN51" s="11"/>
      <c r="AO51" s="11"/>
      <c r="AP51" s="11"/>
      <c r="AQ51" s="11"/>
      <c r="AR51" s="11">
        <v>0.8686274964362382</v>
      </c>
      <c r="AS51" s="11">
        <v>19</v>
      </c>
      <c r="AU51" s="11">
        <v>0.49215688593685614</v>
      </c>
      <c r="AV51" s="11">
        <v>0</v>
      </c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1:66" ht="15.75">
      <c r="A52" s="21">
        <v>50</v>
      </c>
      <c r="B52" s="10">
        <v>0.2</v>
      </c>
      <c r="AH52" s="11">
        <v>0.4950494971126318</v>
      </c>
      <c r="AI52" s="11">
        <v>0</v>
      </c>
      <c r="AJ52" s="11"/>
      <c r="AK52" s="11">
        <v>0.2475247485563159</v>
      </c>
      <c r="AL52" s="11">
        <v>429</v>
      </c>
      <c r="AM52" s="11"/>
      <c r="AN52" s="11"/>
      <c r="AO52" s="11"/>
      <c r="AP52" s="11"/>
      <c r="AQ52" s="11"/>
      <c r="AR52" s="11">
        <v>0.8843137718737124</v>
      </c>
      <c r="AS52" s="11">
        <v>0</v>
      </c>
      <c r="AU52" s="11">
        <v>0.49215688593685614</v>
      </c>
      <c r="AV52" s="11">
        <v>1130</v>
      </c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1:66" ht="15.75">
      <c r="A53" s="21">
        <v>51</v>
      </c>
      <c r="B53" s="10">
        <v>0.6</v>
      </c>
      <c r="AH53" s="11">
        <v>0.5049504870548844</v>
      </c>
      <c r="AI53" s="11">
        <v>1130</v>
      </c>
      <c r="AJ53" s="11"/>
      <c r="AK53" s="11">
        <v>0.25742573849856853</v>
      </c>
      <c r="AL53" s="11">
        <v>429</v>
      </c>
      <c r="AM53" s="11"/>
      <c r="AN53" s="11"/>
      <c r="AO53" s="11"/>
      <c r="AP53" s="11"/>
      <c r="AQ53" s="11"/>
      <c r="AR53" s="11">
        <v>0.9000000473111867</v>
      </c>
      <c r="AS53" s="11">
        <v>2</v>
      </c>
      <c r="AU53" s="11">
        <v>0.5078431613743304</v>
      </c>
      <c r="AV53" s="11">
        <v>1130</v>
      </c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1:66" ht="15.75">
      <c r="A54" s="21">
        <v>52</v>
      </c>
      <c r="B54" s="10">
        <v>0.7</v>
      </c>
      <c r="AH54" s="11">
        <v>0.5148514769971371</v>
      </c>
      <c r="AI54" s="11">
        <v>0</v>
      </c>
      <c r="AJ54" s="11"/>
      <c r="AK54" s="11">
        <v>0.25742573849856853</v>
      </c>
      <c r="AL54" s="11">
        <v>0</v>
      </c>
      <c r="AM54" s="11"/>
      <c r="AN54" s="11"/>
      <c r="AO54" s="11"/>
      <c r="AP54" s="11"/>
      <c r="AQ54" s="11"/>
      <c r="AU54" s="11">
        <v>0.5078431613743304</v>
      </c>
      <c r="AV54" s="11">
        <v>0</v>
      </c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  <row r="55" spans="1:66" ht="15.75">
      <c r="A55" s="21">
        <v>53</v>
      </c>
      <c r="B55" s="10">
        <v>0.3</v>
      </c>
      <c r="AH55" s="11">
        <v>0.5247524669393897</v>
      </c>
      <c r="AI55" s="11">
        <v>0</v>
      </c>
      <c r="AJ55" s="11"/>
      <c r="AK55" s="11">
        <v>0.26732672844082117</v>
      </c>
      <c r="AL55" s="11">
        <v>0</v>
      </c>
      <c r="AM55" s="11"/>
      <c r="AN55" s="11"/>
      <c r="AO55" s="11"/>
      <c r="AP55" s="11"/>
      <c r="AQ55" s="11"/>
      <c r="AU55" s="11">
        <v>0.5235294368118046</v>
      </c>
      <c r="AV55" s="11">
        <v>0</v>
      </c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</row>
    <row r="56" spans="1:66" ht="15.75">
      <c r="A56" s="21">
        <v>54</v>
      </c>
      <c r="B56" s="10">
        <v>0.5</v>
      </c>
      <c r="AH56" s="11">
        <v>0.5346534568816423</v>
      </c>
      <c r="AI56" s="11">
        <v>0</v>
      </c>
      <c r="AJ56" s="11"/>
      <c r="AK56" s="11">
        <v>0.26732672844082117</v>
      </c>
      <c r="AL56" s="11">
        <v>0</v>
      </c>
      <c r="AM56" s="11"/>
      <c r="AN56" s="11"/>
      <c r="AO56" s="11"/>
      <c r="AP56" s="11"/>
      <c r="AQ56" s="11"/>
      <c r="AU56" s="11">
        <v>0.5235294368118046</v>
      </c>
      <c r="AV56" s="11">
        <v>0</v>
      </c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</row>
    <row r="57" spans="1:66" ht="15.75">
      <c r="A57" s="21">
        <v>55</v>
      </c>
      <c r="B57" s="10">
        <v>0.5</v>
      </c>
      <c r="AH57" s="11">
        <v>0.544554446823895</v>
      </c>
      <c r="AI57" s="11">
        <v>0</v>
      </c>
      <c r="AJ57" s="11"/>
      <c r="AK57" s="11">
        <v>0.2772277183830738</v>
      </c>
      <c r="AL57" s="11">
        <v>0</v>
      </c>
      <c r="AM57" s="11"/>
      <c r="AN57" s="11"/>
      <c r="AO57" s="11"/>
      <c r="AP57" s="11"/>
      <c r="AQ57" s="11"/>
      <c r="AU57" s="11">
        <v>0.5392157122492789</v>
      </c>
      <c r="AV57" s="11">
        <v>0</v>
      </c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</row>
    <row r="58" spans="1:66" ht="15.75">
      <c r="A58" s="21">
        <v>56</v>
      </c>
      <c r="B58" s="10">
        <v>0.4</v>
      </c>
      <c r="AH58" s="11">
        <v>0.5544554367661476</v>
      </c>
      <c r="AI58" s="11">
        <v>1067</v>
      </c>
      <c r="AJ58" s="11"/>
      <c r="AK58" s="11">
        <v>0.2772277183830738</v>
      </c>
      <c r="AL58" s="11">
        <v>0</v>
      </c>
      <c r="AM58" s="11"/>
      <c r="AN58" s="11"/>
      <c r="AO58" s="11"/>
      <c r="AP58" s="11"/>
      <c r="AQ58" s="11"/>
      <c r="AU58" s="11">
        <v>0.5392157122492789</v>
      </c>
      <c r="AV58" s="11">
        <v>1067</v>
      </c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</row>
    <row r="59" spans="1:66" ht="15.75">
      <c r="A59" s="21">
        <v>57</v>
      </c>
      <c r="B59" s="10">
        <v>0.15</v>
      </c>
      <c r="AH59" s="11">
        <v>0.5643564267084002</v>
      </c>
      <c r="AI59" s="11">
        <v>0</v>
      </c>
      <c r="AJ59" s="11"/>
      <c r="AK59" s="11">
        <v>0.28712870832532644</v>
      </c>
      <c r="AL59" s="11">
        <v>0</v>
      </c>
      <c r="AM59" s="11"/>
      <c r="AN59" s="11"/>
      <c r="AO59" s="11"/>
      <c r="AP59" s="11"/>
      <c r="AQ59" s="11"/>
      <c r="AU59" s="11">
        <v>0.5549019876867531</v>
      </c>
      <c r="AV59" s="11">
        <v>1067</v>
      </c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1:66" ht="15.75">
      <c r="A60" s="21">
        <v>58</v>
      </c>
      <c r="B60" s="10">
        <v>0.65</v>
      </c>
      <c r="AH60" s="11">
        <v>0.5742574166506529</v>
      </c>
      <c r="AI60" s="11">
        <v>0</v>
      </c>
      <c r="AJ60" s="11"/>
      <c r="AK60" s="11">
        <v>0.28712870832532644</v>
      </c>
      <c r="AL60" s="11">
        <v>0</v>
      </c>
      <c r="AM60" s="11"/>
      <c r="AN60" s="11"/>
      <c r="AO60" s="11"/>
      <c r="AP60" s="11"/>
      <c r="AQ60" s="11"/>
      <c r="AU60" s="11">
        <v>0.5549019876867531</v>
      </c>
      <c r="AV60" s="11">
        <v>0</v>
      </c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1:66" ht="15.75">
      <c r="A61" s="21">
        <v>59</v>
      </c>
      <c r="B61" s="10">
        <v>0.55</v>
      </c>
      <c r="AH61" s="11">
        <v>0.5841584065929055</v>
      </c>
      <c r="AI61" s="11">
        <v>0</v>
      </c>
      <c r="AJ61" s="11"/>
      <c r="AK61" s="11">
        <v>0.2970296982675791</v>
      </c>
      <c r="AL61" s="11">
        <v>0</v>
      </c>
      <c r="AM61" s="11"/>
      <c r="AN61" s="11"/>
      <c r="AO61" s="11"/>
      <c r="AP61" s="11"/>
      <c r="AQ61" s="11"/>
      <c r="AU61" s="11">
        <v>0.5705882631242274</v>
      </c>
      <c r="AV61" s="11">
        <v>0</v>
      </c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</row>
    <row r="62" spans="1:66" ht="15.75">
      <c r="A62" s="21">
        <v>60</v>
      </c>
      <c r="B62" s="10">
        <v>0.3</v>
      </c>
      <c r="AH62" s="11">
        <v>0.5940593965351582</v>
      </c>
      <c r="AI62" s="11">
        <v>0</v>
      </c>
      <c r="AJ62" s="11"/>
      <c r="AK62" s="11">
        <v>0.2970296982675791</v>
      </c>
      <c r="AL62" s="11">
        <v>652</v>
      </c>
      <c r="AM62" s="11"/>
      <c r="AN62" s="11"/>
      <c r="AO62" s="11"/>
      <c r="AP62" s="11"/>
      <c r="AQ62" s="11"/>
      <c r="AU62" s="11">
        <v>0.5705882631242274</v>
      </c>
      <c r="AV62" s="11">
        <v>950</v>
      </c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</row>
    <row r="63" spans="1:66" ht="15.75">
      <c r="A63" s="21">
        <v>61</v>
      </c>
      <c r="B63" s="10">
        <v>0.55</v>
      </c>
      <c r="AH63" s="11">
        <v>0.6039603864774108</v>
      </c>
      <c r="AI63" s="11">
        <v>950</v>
      </c>
      <c r="AJ63" s="11"/>
      <c r="AK63" s="11">
        <v>0.3069306882098317</v>
      </c>
      <c r="AL63" s="11">
        <v>652</v>
      </c>
      <c r="AM63" s="11"/>
      <c r="AN63" s="11"/>
      <c r="AO63" s="11"/>
      <c r="AP63" s="11"/>
      <c r="AQ63" s="11"/>
      <c r="AU63" s="11">
        <v>0.5862745385617016</v>
      </c>
      <c r="AV63" s="11">
        <v>950</v>
      </c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</row>
    <row r="64" spans="1:66" ht="15.75">
      <c r="A64" s="21">
        <v>62</v>
      </c>
      <c r="B64" s="10">
        <v>0.25</v>
      </c>
      <c r="AH64" s="11">
        <v>0.6138613764196634</v>
      </c>
      <c r="AI64" s="11">
        <v>0</v>
      </c>
      <c r="AJ64" s="11"/>
      <c r="AK64" s="11">
        <v>0.3069306882098317</v>
      </c>
      <c r="AL64" s="11">
        <v>0</v>
      </c>
      <c r="AM64" s="11"/>
      <c r="AN64" s="11"/>
      <c r="AO64" s="11"/>
      <c r="AP64" s="11"/>
      <c r="AQ64" s="11"/>
      <c r="AU64" s="11">
        <v>0.5862745385617016</v>
      </c>
      <c r="AV64" s="11">
        <v>0</v>
      </c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</row>
    <row r="65" spans="1:66" ht="15.75">
      <c r="A65" s="21">
        <v>63</v>
      </c>
      <c r="B65" s="10">
        <v>0.8</v>
      </c>
      <c r="AH65" s="11">
        <v>0.6237623663619161</v>
      </c>
      <c r="AI65" s="11">
        <v>0</v>
      </c>
      <c r="AJ65" s="11"/>
      <c r="AK65" s="11">
        <v>0.31683167815208435</v>
      </c>
      <c r="AL65" s="11">
        <v>0</v>
      </c>
      <c r="AM65" s="11"/>
      <c r="AN65" s="11"/>
      <c r="AO65" s="11"/>
      <c r="AP65" s="11"/>
      <c r="AQ65" s="11"/>
      <c r="AU65" s="11">
        <v>0.6019608139991759</v>
      </c>
      <c r="AV65" s="11">
        <v>0</v>
      </c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</row>
    <row r="66" spans="1:66" ht="15.75">
      <c r="A66" s="21">
        <v>64</v>
      </c>
      <c r="B66" s="10">
        <v>0.3</v>
      </c>
      <c r="AH66" s="11">
        <v>0.6336633563041687</v>
      </c>
      <c r="AI66" s="11">
        <v>0</v>
      </c>
      <c r="AJ66" s="11"/>
      <c r="AK66" s="11">
        <v>0.31683167815208435</v>
      </c>
      <c r="AL66" s="11">
        <v>0</v>
      </c>
      <c r="AM66" s="11"/>
      <c r="AN66" s="11"/>
      <c r="AO66" s="11"/>
      <c r="AP66" s="11"/>
      <c r="AQ66" s="11"/>
      <c r="AU66" s="11">
        <v>0.6019608139991759</v>
      </c>
      <c r="AV66" s="11">
        <v>0</v>
      </c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1:66" ht="15.75">
      <c r="A67" s="21">
        <v>65</v>
      </c>
      <c r="B67" s="10">
        <v>0.3</v>
      </c>
      <c r="AH67" s="11">
        <v>0.6435643462464213</v>
      </c>
      <c r="AI67" s="11">
        <v>0</v>
      </c>
      <c r="AJ67" s="11"/>
      <c r="AK67" s="11">
        <v>0.326732668094337</v>
      </c>
      <c r="AL67" s="11">
        <v>0</v>
      </c>
      <c r="AM67" s="11"/>
      <c r="AN67" s="11"/>
      <c r="AO67" s="11"/>
      <c r="AP67" s="11"/>
      <c r="AQ67" s="11"/>
      <c r="AU67" s="11">
        <v>0.6176470894366501</v>
      </c>
      <c r="AV67" s="11">
        <v>0</v>
      </c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</row>
    <row r="68" spans="1:66" ht="15.75">
      <c r="A68" s="21">
        <v>66</v>
      </c>
      <c r="B68" s="10">
        <v>0.45</v>
      </c>
      <c r="AH68" s="11">
        <v>0.653465336188674</v>
      </c>
      <c r="AI68" s="11">
        <v>857</v>
      </c>
      <c r="AJ68" s="11"/>
      <c r="AK68" s="11">
        <v>0.326732668094337</v>
      </c>
      <c r="AL68" s="11">
        <v>0</v>
      </c>
      <c r="AM68" s="11"/>
      <c r="AN68" s="11"/>
      <c r="AO68" s="11"/>
      <c r="AP68" s="11"/>
      <c r="AQ68" s="11"/>
      <c r="AU68" s="11">
        <v>0.6176470894366501</v>
      </c>
      <c r="AV68" s="11">
        <v>857</v>
      </c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</row>
    <row r="69" spans="1:66" ht="15.75">
      <c r="A69" s="21">
        <v>67</v>
      </c>
      <c r="B69" s="10">
        <v>0.8</v>
      </c>
      <c r="AH69" s="11">
        <v>0.6633663261309266</v>
      </c>
      <c r="AI69" s="11">
        <v>0</v>
      </c>
      <c r="AJ69" s="11"/>
      <c r="AK69" s="11">
        <v>0.3366336580365896</v>
      </c>
      <c r="AL69" s="11">
        <v>0</v>
      </c>
      <c r="AM69" s="11"/>
      <c r="AN69" s="11"/>
      <c r="AO69" s="11"/>
      <c r="AP69" s="11"/>
      <c r="AQ69" s="11"/>
      <c r="AU69" s="11">
        <v>0.6333333648741244</v>
      </c>
      <c r="AV69" s="11">
        <v>857</v>
      </c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</row>
    <row r="70" spans="1:66" ht="15.75">
      <c r="A70" s="21">
        <v>68</v>
      </c>
      <c r="B70" s="10">
        <v>0.75</v>
      </c>
      <c r="AH70" s="11">
        <v>0.6732673160731792</v>
      </c>
      <c r="AI70" s="11">
        <v>0</v>
      </c>
      <c r="AJ70" s="11"/>
      <c r="AK70" s="11">
        <v>0.3366336580365896</v>
      </c>
      <c r="AL70" s="11">
        <v>0</v>
      </c>
      <c r="AM70" s="11"/>
      <c r="AN70" s="11"/>
      <c r="AO70" s="11"/>
      <c r="AP70" s="11"/>
      <c r="AQ70" s="11"/>
      <c r="AU70" s="11">
        <v>0.6333333648741244</v>
      </c>
      <c r="AV70" s="11">
        <v>0</v>
      </c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</row>
    <row r="71" spans="1:66" ht="15.75">
      <c r="A71" s="21">
        <v>69</v>
      </c>
      <c r="B71" s="10">
        <v>0.75</v>
      </c>
      <c r="AH71" s="11">
        <v>0.6831683060154319</v>
      </c>
      <c r="AI71" s="11">
        <v>0</v>
      </c>
      <c r="AJ71" s="11"/>
      <c r="AK71" s="11">
        <v>0.34653464797884226</v>
      </c>
      <c r="AL71" s="11">
        <v>0</v>
      </c>
      <c r="AM71" s="11"/>
      <c r="AN71" s="11"/>
      <c r="AO71" s="11"/>
      <c r="AP71" s="11"/>
      <c r="AQ71" s="11"/>
      <c r="AU71" s="11">
        <v>0.6490196403115986</v>
      </c>
      <c r="AV71" s="11">
        <v>0</v>
      </c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</row>
    <row r="72" spans="1:66" ht="15.75">
      <c r="A72" s="21">
        <v>70</v>
      </c>
      <c r="B72" s="10">
        <v>0.3</v>
      </c>
      <c r="AH72" s="11">
        <v>0.6930692959576845</v>
      </c>
      <c r="AI72" s="11">
        <v>0</v>
      </c>
      <c r="AJ72" s="11"/>
      <c r="AK72" s="11">
        <v>0.34653464797884226</v>
      </c>
      <c r="AL72" s="11">
        <v>773</v>
      </c>
      <c r="AM72" s="11"/>
      <c r="AN72" s="11"/>
      <c r="AO72" s="11"/>
      <c r="AP72" s="11"/>
      <c r="AQ72" s="11"/>
      <c r="AU72" s="11">
        <v>0.6490196403115986</v>
      </c>
      <c r="AV72" s="11">
        <v>623</v>
      </c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</row>
    <row r="73" spans="1:66" ht="15.75">
      <c r="A73" s="21">
        <v>71</v>
      </c>
      <c r="B73" s="10">
        <v>0.85</v>
      </c>
      <c r="AH73" s="11">
        <v>0.7029702858999372</v>
      </c>
      <c r="AI73" s="11">
        <v>623</v>
      </c>
      <c r="AJ73" s="11"/>
      <c r="AK73" s="11">
        <v>0.3564356379210949</v>
      </c>
      <c r="AL73" s="11">
        <v>773</v>
      </c>
      <c r="AM73" s="11"/>
      <c r="AN73" s="11"/>
      <c r="AO73" s="11"/>
      <c r="AP73" s="11"/>
      <c r="AQ73" s="11"/>
      <c r="AU73" s="11">
        <v>0.6647059157490729</v>
      </c>
      <c r="AV73" s="11">
        <v>623</v>
      </c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</row>
    <row r="74" spans="1:66" ht="15.75">
      <c r="A74" s="21">
        <v>72</v>
      </c>
      <c r="B74" s="10">
        <v>0.3</v>
      </c>
      <c r="AH74" s="11">
        <v>0.7128712758421898</v>
      </c>
      <c r="AI74" s="11">
        <v>0</v>
      </c>
      <c r="AJ74" s="11"/>
      <c r="AK74" s="11">
        <v>0.3564356379210949</v>
      </c>
      <c r="AL74" s="11">
        <v>0</v>
      </c>
      <c r="AM74" s="11"/>
      <c r="AN74" s="11"/>
      <c r="AO74" s="11"/>
      <c r="AP74" s="11"/>
      <c r="AQ74" s="11"/>
      <c r="AU74" s="11">
        <v>0.6647059157490729</v>
      </c>
      <c r="AV74" s="11">
        <v>0</v>
      </c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</row>
    <row r="75" spans="1:66" ht="15.75">
      <c r="A75" s="21">
        <v>73</v>
      </c>
      <c r="B75" s="10">
        <v>0.55</v>
      </c>
      <c r="AH75" s="11">
        <v>0.7227722657844424</v>
      </c>
      <c r="AI75" s="11">
        <v>0</v>
      </c>
      <c r="AJ75" s="11"/>
      <c r="AK75" s="11">
        <v>0.36633662786334753</v>
      </c>
      <c r="AL75" s="11">
        <v>0</v>
      </c>
      <c r="AM75" s="11"/>
      <c r="AN75" s="11"/>
      <c r="AO75" s="11"/>
      <c r="AP75" s="11"/>
      <c r="AQ75" s="11"/>
      <c r="AU75" s="11">
        <v>0.6803921911865471</v>
      </c>
      <c r="AV75" s="11">
        <v>0</v>
      </c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</row>
    <row r="76" spans="1:66" ht="15.75">
      <c r="A76" s="21">
        <v>74</v>
      </c>
      <c r="B76" s="10">
        <v>0.5</v>
      </c>
      <c r="AH76" s="11">
        <v>0.7326732557266951</v>
      </c>
      <c r="AI76" s="11">
        <v>0</v>
      </c>
      <c r="AJ76" s="11"/>
      <c r="AK76" s="11">
        <v>0.36633662786334753</v>
      </c>
      <c r="AL76" s="11">
        <v>0</v>
      </c>
      <c r="AM76" s="11"/>
      <c r="AN76" s="11"/>
      <c r="AO76" s="11"/>
      <c r="AP76" s="11"/>
      <c r="AQ76" s="11"/>
      <c r="AU76" s="11">
        <v>0.6803921911865471</v>
      </c>
      <c r="AV76" s="11">
        <v>0</v>
      </c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</row>
    <row r="77" spans="1:66" ht="15.75">
      <c r="A77" s="21">
        <v>75</v>
      </c>
      <c r="B77" s="10">
        <v>0.3</v>
      </c>
      <c r="AH77" s="11">
        <v>0.7425742456689477</v>
      </c>
      <c r="AI77" s="11">
        <v>0</v>
      </c>
      <c r="AJ77" s="11"/>
      <c r="AK77" s="11">
        <v>0.37623761780560017</v>
      </c>
      <c r="AL77" s="11">
        <v>0</v>
      </c>
      <c r="AM77" s="11"/>
      <c r="AN77" s="11"/>
      <c r="AO77" s="11"/>
      <c r="AP77" s="11"/>
      <c r="AQ77" s="11"/>
      <c r="AU77" s="11">
        <v>0.6960784666240214</v>
      </c>
      <c r="AV77" s="11">
        <v>0</v>
      </c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</row>
    <row r="78" spans="1:66" ht="15.75">
      <c r="A78" s="21">
        <v>76</v>
      </c>
      <c r="B78" s="10">
        <v>0.7</v>
      </c>
      <c r="AH78" s="11">
        <v>0.7524752356112003</v>
      </c>
      <c r="AI78" s="11">
        <v>453</v>
      </c>
      <c r="AJ78" s="11"/>
      <c r="AK78" s="11">
        <v>0.37623761780560017</v>
      </c>
      <c r="AL78" s="11">
        <v>0</v>
      </c>
      <c r="AM78" s="11"/>
      <c r="AN78" s="11"/>
      <c r="AO78" s="11"/>
      <c r="AP78" s="11"/>
      <c r="AQ78" s="11"/>
      <c r="AU78" s="11">
        <v>0.6960784666240214</v>
      </c>
      <c r="AV78" s="11">
        <v>453</v>
      </c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</row>
    <row r="79" spans="1:66" ht="15.75">
      <c r="A79" s="21">
        <v>77</v>
      </c>
      <c r="B79" s="10">
        <v>0.7</v>
      </c>
      <c r="AH79" s="11">
        <v>0.762376225553453</v>
      </c>
      <c r="AI79" s="11">
        <v>0</v>
      </c>
      <c r="AJ79" s="11"/>
      <c r="AK79" s="11">
        <v>0.3861386077478528</v>
      </c>
      <c r="AL79" s="11">
        <v>0</v>
      </c>
      <c r="AM79" s="11"/>
      <c r="AN79" s="11"/>
      <c r="AO79" s="11"/>
      <c r="AP79" s="11"/>
      <c r="AQ79" s="11"/>
      <c r="AU79" s="11">
        <v>0.7117647420614956</v>
      </c>
      <c r="AV79" s="11">
        <v>453</v>
      </c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</row>
    <row r="80" spans="1:66" ht="15.75">
      <c r="A80" s="21">
        <v>78</v>
      </c>
      <c r="B80" s="10">
        <v>0.5</v>
      </c>
      <c r="AH80" s="11">
        <v>0.7722772154957056</v>
      </c>
      <c r="AI80" s="11">
        <v>0</v>
      </c>
      <c r="AJ80" s="11"/>
      <c r="AK80" s="11">
        <v>0.3861386077478528</v>
      </c>
      <c r="AL80" s="11">
        <v>0</v>
      </c>
      <c r="AM80" s="11"/>
      <c r="AN80" s="11"/>
      <c r="AO80" s="11"/>
      <c r="AP80" s="11"/>
      <c r="AQ80" s="11"/>
      <c r="AU80" s="11">
        <v>0.7117647420614956</v>
      </c>
      <c r="AV80" s="11">
        <v>0</v>
      </c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</row>
    <row r="81" spans="1:66" ht="15.75">
      <c r="A81" s="21">
        <v>79</v>
      </c>
      <c r="B81" s="10">
        <v>0.65</v>
      </c>
      <c r="AH81" s="11">
        <v>0.7821782054379582</v>
      </c>
      <c r="AI81" s="11">
        <v>0</v>
      </c>
      <c r="AJ81" s="11"/>
      <c r="AK81" s="11">
        <v>0.39603959769010544</v>
      </c>
      <c r="AL81" s="11">
        <v>0</v>
      </c>
      <c r="AM81" s="11"/>
      <c r="AN81" s="11"/>
      <c r="AO81" s="11"/>
      <c r="AP81" s="11"/>
      <c r="AQ81" s="11"/>
      <c r="AU81" s="11">
        <v>0.7274510174989699</v>
      </c>
      <c r="AV81" s="11">
        <v>0</v>
      </c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</row>
    <row r="82" spans="1:66" ht="15.75">
      <c r="A82" s="21">
        <v>80</v>
      </c>
      <c r="B82" s="10">
        <v>0.45</v>
      </c>
      <c r="AH82" s="11">
        <v>0.7920791953802109</v>
      </c>
      <c r="AI82" s="11">
        <v>0</v>
      </c>
      <c r="AJ82" s="11"/>
      <c r="AK82" s="11">
        <v>0.39603959769010544</v>
      </c>
      <c r="AL82" s="11">
        <v>951</v>
      </c>
      <c r="AM82" s="11"/>
      <c r="AN82" s="11"/>
      <c r="AO82" s="11"/>
      <c r="AP82" s="11"/>
      <c r="AQ82" s="11"/>
      <c r="AU82" s="11">
        <v>0.7274510174989699</v>
      </c>
      <c r="AV82" s="11">
        <v>276</v>
      </c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</row>
    <row r="83" spans="1:66" ht="15.75">
      <c r="A83" s="21">
        <v>81</v>
      </c>
      <c r="B83" s="10">
        <v>0.35</v>
      </c>
      <c r="AH83" s="11">
        <v>0.8019801853224635</v>
      </c>
      <c r="AI83" s="11">
        <v>276</v>
      </c>
      <c r="AJ83" s="11"/>
      <c r="AK83" s="11">
        <v>0.4059405876323581</v>
      </c>
      <c r="AL83" s="11">
        <v>951</v>
      </c>
      <c r="AM83" s="11"/>
      <c r="AN83" s="11"/>
      <c r="AO83" s="11"/>
      <c r="AP83" s="11"/>
      <c r="AQ83" s="11"/>
      <c r="AU83" s="11">
        <v>0.7431372929364441</v>
      </c>
      <c r="AV83" s="11">
        <v>276</v>
      </c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1:66" ht="15.75">
      <c r="A84" s="21">
        <v>82</v>
      </c>
      <c r="B84" s="10">
        <v>0.3</v>
      </c>
      <c r="AH84" s="11">
        <v>0.8118811752647161</v>
      </c>
      <c r="AI84" s="11">
        <v>0</v>
      </c>
      <c r="AJ84" s="11"/>
      <c r="AK84" s="11">
        <v>0.4059405876323581</v>
      </c>
      <c r="AL84" s="11">
        <v>0</v>
      </c>
      <c r="AM84" s="11"/>
      <c r="AN84" s="11"/>
      <c r="AO84" s="11"/>
      <c r="AP84" s="11"/>
      <c r="AQ84" s="11"/>
      <c r="AU84" s="11">
        <v>0.7431372929364441</v>
      </c>
      <c r="AV84" s="11">
        <v>0</v>
      </c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</row>
    <row r="85" spans="1:66" ht="15.75">
      <c r="A85" s="21">
        <v>83</v>
      </c>
      <c r="B85" s="10">
        <v>0.25</v>
      </c>
      <c r="AH85" s="11">
        <v>0.8217821652069688</v>
      </c>
      <c r="AI85" s="11">
        <v>0</v>
      </c>
      <c r="AJ85" s="11"/>
      <c r="AK85" s="11">
        <v>0.4158415775746107</v>
      </c>
      <c r="AL85" s="11">
        <v>0</v>
      </c>
      <c r="AM85" s="11"/>
      <c r="AN85" s="11"/>
      <c r="AO85" s="11"/>
      <c r="AP85" s="11"/>
      <c r="AQ85" s="11"/>
      <c r="AU85" s="11">
        <v>0.7588235683739184</v>
      </c>
      <c r="AV85" s="11">
        <v>0</v>
      </c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</row>
    <row r="86" spans="1:66" ht="15.75">
      <c r="A86" s="21">
        <v>84</v>
      </c>
      <c r="B86" s="10">
        <v>0.55</v>
      </c>
      <c r="AH86" s="11">
        <v>0.8316831551492214</v>
      </c>
      <c r="AI86" s="11">
        <v>0</v>
      </c>
      <c r="AJ86" s="11"/>
      <c r="AK86" s="11">
        <v>0.4158415775746107</v>
      </c>
      <c r="AL86" s="11">
        <v>0</v>
      </c>
      <c r="AM86" s="11"/>
      <c r="AN86" s="11"/>
      <c r="AO86" s="11"/>
      <c r="AP86" s="11"/>
      <c r="AQ86" s="11"/>
      <c r="AU86" s="11">
        <v>0.7588235683739184</v>
      </c>
      <c r="AV86" s="11">
        <v>0</v>
      </c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</row>
    <row r="87" spans="1:66" ht="15.75">
      <c r="A87" s="21">
        <v>85</v>
      </c>
      <c r="B87" s="10">
        <v>0.5</v>
      </c>
      <c r="AH87" s="11">
        <v>0.8415841450914741</v>
      </c>
      <c r="AI87" s="11">
        <v>0</v>
      </c>
      <c r="AJ87" s="11"/>
      <c r="AK87" s="11">
        <v>0.42574256751686335</v>
      </c>
      <c r="AL87" s="11">
        <v>0</v>
      </c>
      <c r="AM87" s="11"/>
      <c r="AN87" s="11"/>
      <c r="AO87" s="11"/>
      <c r="AP87" s="11"/>
      <c r="AQ87" s="11"/>
      <c r="AU87" s="11">
        <v>0.7745098438113927</v>
      </c>
      <c r="AV87" s="11">
        <v>0</v>
      </c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</row>
    <row r="88" spans="1:66" ht="15.75">
      <c r="A88" s="21">
        <v>86</v>
      </c>
      <c r="B88" s="10">
        <v>0.45</v>
      </c>
      <c r="AH88" s="11">
        <v>0.8514851350337267</v>
      </c>
      <c r="AI88" s="11">
        <v>139</v>
      </c>
      <c r="AJ88" s="11"/>
      <c r="AK88" s="11">
        <v>0.42574256751686335</v>
      </c>
      <c r="AL88" s="11">
        <v>0</v>
      </c>
      <c r="AM88" s="11"/>
      <c r="AN88" s="11"/>
      <c r="AO88" s="11"/>
      <c r="AP88" s="11"/>
      <c r="AQ88" s="11"/>
      <c r="AU88" s="11">
        <v>0.7745098438113927</v>
      </c>
      <c r="AV88" s="11">
        <v>139</v>
      </c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66" ht="15.75">
      <c r="A89" s="21">
        <v>87</v>
      </c>
      <c r="B89" s="10">
        <v>0.5</v>
      </c>
      <c r="AH89" s="11">
        <v>0.8613861249759793</v>
      </c>
      <c r="AI89" s="11">
        <v>0</v>
      </c>
      <c r="AJ89" s="11"/>
      <c r="AK89" s="11">
        <v>0.435643557459116</v>
      </c>
      <c r="AL89" s="11">
        <v>0</v>
      </c>
      <c r="AM89" s="11"/>
      <c r="AN89" s="11"/>
      <c r="AO89" s="11"/>
      <c r="AP89" s="11"/>
      <c r="AQ89" s="11"/>
      <c r="AU89" s="11">
        <v>0.7901961192488669</v>
      </c>
      <c r="AV89" s="11">
        <v>139</v>
      </c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</row>
    <row r="90" spans="1:66" ht="15.75">
      <c r="A90" s="21">
        <v>88</v>
      </c>
      <c r="B90" s="10">
        <v>0.8</v>
      </c>
      <c r="AH90" s="11">
        <v>0.871287114918232</v>
      </c>
      <c r="AI90" s="11">
        <v>0</v>
      </c>
      <c r="AJ90" s="11"/>
      <c r="AK90" s="11">
        <v>0.435643557459116</v>
      </c>
      <c r="AL90" s="11">
        <v>0</v>
      </c>
      <c r="AM90" s="11"/>
      <c r="AN90" s="11"/>
      <c r="AO90" s="11"/>
      <c r="AP90" s="11"/>
      <c r="AQ90" s="11"/>
      <c r="AU90" s="11">
        <v>0.7901961192488669</v>
      </c>
      <c r="AV90" s="11">
        <v>0</v>
      </c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</row>
    <row r="91" spans="1:66" ht="15.75">
      <c r="A91" s="21">
        <v>89</v>
      </c>
      <c r="B91" s="10">
        <v>0.45</v>
      </c>
      <c r="AH91" s="11">
        <v>0.8811881048604846</v>
      </c>
      <c r="AI91" s="11">
        <v>0</v>
      </c>
      <c r="AJ91" s="11"/>
      <c r="AK91" s="11">
        <v>0.4455445474013686</v>
      </c>
      <c r="AL91" s="11">
        <v>0</v>
      </c>
      <c r="AM91" s="11"/>
      <c r="AN91" s="11"/>
      <c r="AO91" s="11"/>
      <c r="AP91" s="11"/>
      <c r="AQ91" s="11"/>
      <c r="AU91" s="11">
        <v>0.8058823946863412</v>
      </c>
      <c r="AV91" s="11">
        <v>0</v>
      </c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1:66" ht="15.75">
      <c r="A92" s="21">
        <v>90</v>
      </c>
      <c r="B92" s="10">
        <v>0.65</v>
      </c>
      <c r="AH92" s="11">
        <v>0.8910890948027372</v>
      </c>
      <c r="AI92" s="11">
        <v>0</v>
      </c>
      <c r="AJ92" s="11"/>
      <c r="AK92" s="11">
        <v>0.4455445474013686</v>
      </c>
      <c r="AL92" s="11">
        <v>1085</v>
      </c>
      <c r="AM92" s="11"/>
      <c r="AN92" s="11"/>
      <c r="AO92" s="11"/>
      <c r="AP92" s="11"/>
      <c r="AQ92" s="11"/>
      <c r="AU92" s="11">
        <v>0.8058823946863412</v>
      </c>
      <c r="AV92" s="11">
        <v>64</v>
      </c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1:66" ht="15.75">
      <c r="A93" s="21">
        <v>91</v>
      </c>
      <c r="B93" s="10">
        <v>0.55</v>
      </c>
      <c r="AH93" s="11">
        <v>0.9009900847449899</v>
      </c>
      <c r="AI93" s="11">
        <v>64</v>
      </c>
      <c r="AJ93" s="11"/>
      <c r="AK93" s="11">
        <v>0.45544553734362125</v>
      </c>
      <c r="AL93" s="11">
        <v>1085</v>
      </c>
      <c r="AM93" s="11"/>
      <c r="AN93" s="11"/>
      <c r="AO93" s="11"/>
      <c r="AP93" s="11"/>
      <c r="AQ93" s="11"/>
      <c r="AU93" s="11">
        <v>0.8215686701238154</v>
      </c>
      <c r="AV93" s="11">
        <v>64</v>
      </c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1:66" ht="15.75">
      <c r="A94" s="21">
        <v>92</v>
      </c>
      <c r="B94" s="10">
        <v>0.55</v>
      </c>
      <c r="AH94" s="11">
        <v>0.9108910746872425</v>
      </c>
      <c r="AI94" s="11">
        <v>0</v>
      </c>
      <c r="AJ94" s="11"/>
      <c r="AK94" s="11">
        <v>0.45544553734362125</v>
      </c>
      <c r="AL94" s="11">
        <v>0</v>
      </c>
      <c r="AM94" s="11"/>
      <c r="AN94" s="11"/>
      <c r="AO94" s="11"/>
      <c r="AP94" s="11"/>
      <c r="AQ94" s="11"/>
      <c r="AU94" s="11">
        <v>0.8215686701238154</v>
      </c>
      <c r="AV94" s="11">
        <v>0</v>
      </c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1:66" ht="15.75">
      <c r="A95" s="21">
        <v>93</v>
      </c>
      <c r="B95" s="10">
        <v>0.75</v>
      </c>
      <c r="AH95" s="11">
        <v>0.9207920646294951</v>
      </c>
      <c r="AI95" s="11">
        <v>0</v>
      </c>
      <c r="AJ95" s="11"/>
      <c r="AK95" s="11">
        <v>0.4653465272858739</v>
      </c>
      <c r="AL95" s="11">
        <v>0</v>
      </c>
      <c r="AM95" s="11"/>
      <c r="AN95" s="11"/>
      <c r="AO95" s="11"/>
      <c r="AP95" s="11"/>
      <c r="AQ95" s="11"/>
      <c r="AU95" s="11">
        <v>0.8372549455612897</v>
      </c>
      <c r="AV95" s="11">
        <v>0</v>
      </c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1:66" ht="15.75">
      <c r="A96" s="21">
        <v>94</v>
      </c>
      <c r="B96" s="10">
        <v>0.6</v>
      </c>
      <c r="AH96" s="11">
        <v>0.9306930545717478</v>
      </c>
      <c r="AI96" s="11">
        <v>0</v>
      </c>
      <c r="AJ96" s="11"/>
      <c r="AK96" s="11">
        <v>0.4653465272858739</v>
      </c>
      <c r="AL96" s="11">
        <v>0</v>
      </c>
      <c r="AM96" s="11"/>
      <c r="AN96" s="11"/>
      <c r="AO96" s="11"/>
      <c r="AP96" s="11"/>
      <c r="AQ96" s="11"/>
      <c r="AU96" s="11">
        <v>0.8372549455612897</v>
      </c>
      <c r="AV96" s="11">
        <v>0</v>
      </c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1:66" ht="15.75">
      <c r="A97" s="21">
        <v>95</v>
      </c>
      <c r="B97" s="10">
        <v>0.15</v>
      </c>
      <c r="AH97" s="11">
        <v>0.9405940445140004</v>
      </c>
      <c r="AI97" s="11">
        <v>0</v>
      </c>
      <c r="AJ97" s="11"/>
      <c r="AK97" s="11">
        <v>0.4752475172281265</v>
      </c>
      <c r="AL97" s="11">
        <v>0</v>
      </c>
      <c r="AM97" s="11"/>
      <c r="AN97" s="11"/>
      <c r="AO97" s="11"/>
      <c r="AP97" s="11"/>
      <c r="AQ97" s="11"/>
      <c r="AU97" s="11">
        <v>0.8529412209987639</v>
      </c>
      <c r="AV97" s="11">
        <v>0</v>
      </c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</row>
    <row r="98" spans="1:66" ht="15.75">
      <c r="A98" s="21">
        <v>96</v>
      </c>
      <c r="B98" s="10">
        <v>0.65</v>
      </c>
      <c r="AH98" s="11">
        <v>0.950495034456253</v>
      </c>
      <c r="AI98" s="11">
        <v>19</v>
      </c>
      <c r="AJ98" s="11"/>
      <c r="AK98" s="11">
        <v>0.4752475172281265</v>
      </c>
      <c r="AL98" s="11">
        <v>0</v>
      </c>
      <c r="AM98" s="11"/>
      <c r="AN98" s="11"/>
      <c r="AO98" s="11"/>
      <c r="AP98" s="11"/>
      <c r="AQ98" s="11"/>
      <c r="AU98" s="11">
        <v>0.8529412209987639</v>
      </c>
      <c r="AV98" s="11">
        <v>19</v>
      </c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</row>
    <row r="99" spans="1:66" ht="15.75">
      <c r="A99" s="21">
        <v>97</v>
      </c>
      <c r="B99" s="10">
        <v>0.2</v>
      </c>
      <c r="AH99" s="11">
        <v>0.9603960243985057</v>
      </c>
      <c r="AI99" s="11">
        <v>0</v>
      </c>
      <c r="AJ99" s="11"/>
      <c r="AK99" s="11">
        <v>0.48514850717037916</v>
      </c>
      <c r="AL99" s="11">
        <v>0</v>
      </c>
      <c r="AM99" s="11"/>
      <c r="AN99" s="11"/>
      <c r="AO99" s="11"/>
      <c r="AP99" s="11"/>
      <c r="AQ99" s="11"/>
      <c r="AU99" s="11">
        <v>0.8686274964362382</v>
      </c>
      <c r="AV99" s="11">
        <v>19</v>
      </c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</row>
    <row r="100" spans="1:66" ht="15.75">
      <c r="A100" s="21">
        <v>98</v>
      </c>
      <c r="B100" s="10">
        <v>0.5</v>
      </c>
      <c r="AH100" s="11">
        <v>0.9702970143407583</v>
      </c>
      <c r="AI100" s="11">
        <v>0</v>
      </c>
      <c r="AJ100" s="11"/>
      <c r="AK100" s="11">
        <v>0.48514850717037916</v>
      </c>
      <c r="AL100" s="11">
        <v>0</v>
      </c>
      <c r="AM100" s="11"/>
      <c r="AN100" s="11"/>
      <c r="AO100" s="11"/>
      <c r="AP100" s="11"/>
      <c r="AQ100" s="11"/>
      <c r="AU100" s="11">
        <v>0.8686274964362382</v>
      </c>
      <c r="AV100" s="11">
        <v>0</v>
      </c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</row>
    <row r="101" spans="1:66" ht="15.75">
      <c r="A101" s="21">
        <v>99</v>
      </c>
      <c r="B101" s="10">
        <v>0.15</v>
      </c>
      <c r="AH101" s="11">
        <v>0.980198004283011</v>
      </c>
      <c r="AI101" s="11">
        <v>0</v>
      </c>
      <c r="AJ101" s="11"/>
      <c r="AK101" s="11">
        <v>0.4950494971126318</v>
      </c>
      <c r="AL101" s="11">
        <v>0</v>
      </c>
      <c r="AM101" s="11"/>
      <c r="AN101" s="11"/>
      <c r="AO101" s="11"/>
      <c r="AP101" s="11"/>
      <c r="AQ101" s="11"/>
      <c r="AU101" s="11">
        <v>0.8843137718737124</v>
      </c>
      <c r="AV101" s="11">
        <v>0</v>
      </c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</row>
    <row r="102" spans="1:66" ht="15.75">
      <c r="A102" s="21">
        <v>100</v>
      </c>
      <c r="B102" s="10">
        <v>0.75</v>
      </c>
      <c r="AH102" s="11">
        <v>0.9900989942252636</v>
      </c>
      <c r="AI102" s="11">
        <v>0</v>
      </c>
      <c r="AJ102" s="11"/>
      <c r="AK102" s="11">
        <v>0.4950494971126318</v>
      </c>
      <c r="AL102" s="11">
        <v>1130</v>
      </c>
      <c r="AM102" s="11"/>
      <c r="AN102" s="11"/>
      <c r="AO102" s="11"/>
      <c r="AP102" s="11"/>
      <c r="AQ102" s="11"/>
      <c r="AU102" s="11">
        <v>0.8843137718737124</v>
      </c>
      <c r="AV102" s="11">
        <v>2</v>
      </c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</row>
    <row r="103" spans="1:48" ht="15.75">
      <c r="A103" s="50" t="s">
        <v>9</v>
      </c>
      <c r="AH103" s="12">
        <v>0.9999999841675162</v>
      </c>
      <c r="AI103" s="12">
        <v>2</v>
      </c>
      <c r="AK103" s="12">
        <v>0.5049504870548844</v>
      </c>
      <c r="AL103" s="12">
        <v>1130</v>
      </c>
      <c r="AU103" s="11">
        <v>0.9000000473111867</v>
      </c>
      <c r="AV103" s="11">
        <v>2</v>
      </c>
    </row>
    <row r="104" spans="37:48" ht="15.75">
      <c r="AK104" s="12">
        <v>0.5049504870548844</v>
      </c>
      <c r="AL104" s="12">
        <v>0</v>
      </c>
      <c r="AU104" s="11">
        <v>0.9000000473111867</v>
      </c>
      <c r="AV104" s="11">
        <v>0</v>
      </c>
    </row>
    <row r="105" spans="37:38" ht="15.75">
      <c r="AK105" s="12">
        <v>0.5148514769971371</v>
      </c>
      <c r="AL105" s="12">
        <v>0</v>
      </c>
    </row>
    <row r="106" spans="37:38" ht="15.75">
      <c r="AK106" s="12">
        <v>0.5148514769971371</v>
      </c>
      <c r="AL106" s="12">
        <v>0</v>
      </c>
    </row>
    <row r="107" spans="37:38" ht="15.75">
      <c r="AK107" s="12">
        <v>0.5247524669393897</v>
      </c>
      <c r="AL107" s="12">
        <v>0</v>
      </c>
    </row>
    <row r="108" spans="37:38" ht="15.75">
      <c r="AK108" s="12">
        <v>0.5247524669393897</v>
      </c>
      <c r="AL108" s="12">
        <v>0</v>
      </c>
    </row>
    <row r="109" spans="37:38" ht="15.75">
      <c r="AK109" s="12">
        <v>0.5346534568816423</v>
      </c>
      <c r="AL109" s="12">
        <v>0</v>
      </c>
    </row>
    <row r="110" spans="37:38" ht="15.75">
      <c r="AK110" s="12">
        <v>0.5346534568816423</v>
      </c>
      <c r="AL110" s="12">
        <v>0</v>
      </c>
    </row>
    <row r="111" spans="37:38" ht="15.75">
      <c r="AK111" s="12">
        <v>0.544554446823895</v>
      </c>
      <c r="AL111" s="12">
        <v>0</v>
      </c>
    </row>
    <row r="112" spans="37:38" ht="15.75">
      <c r="AK112" s="12">
        <v>0.544554446823895</v>
      </c>
      <c r="AL112" s="12">
        <v>1067</v>
      </c>
    </row>
    <row r="113" spans="37:38" ht="15.75">
      <c r="AK113" s="12">
        <v>0.5544554367661476</v>
      </c>
      <c r="AL113" s="12">
        <v>1067</v>
      </c>
    </row>
    <row r="114" spans="37:38" ht="15.75">
      <c r="AK114" s="12">
        <v>0.5544554367661476</v>
      </c>
      <c r="AL114" s="12">
        <v>0</v>
      </c>
    </row>
    <row r="115" spans="37:38" ht="15.75">
      <c r="AK115" s="12">
        <v>0.5643564267084002</v>
      </c>
      <c r="AL115" s="12">
        <v>0</v>
      </c>
    </row>
    <row r="116" spans="37:38" ht="15.75">
      <c r="AK116" s="12">
        <v>0.5643564267084002</v>
      </c>
      <c r="AL116" s="12">
        <v>0</v>
      </c>
    </row>
    <row r="117" spans="37:38" ht="15.75">
      <c r="AK117" s="12">
        <v>0.5742574166506529</v>
      </c>
      <c r="AL117" s="12">
        <v>0</v>
      </c>
    </row>
    <row r="118" spans="37:38" ht="15.75">
      <c r="AK118" s="12">
        <v>0.5742574166506529</v>
      </c>
      <c r="AL118" s="12">
        <v>0</v>
      </c>
    </row>
    <row r="119" spans="37:38" ht="15.75">
      <c r="AK119" s="12">
        <v>0.5841584065929055</v>
      </c>
      <c r="AL119" s="12">
        <v>0</v>
      </c>
    </row>
    <row r="120" spans="37:38" ht="15.75">
      <c r="AK120" s="12">
        <v>0.5841584065929055</v>
      </c>
      <c r="AL120" s="12">
        <v>0</v>
      </c>
    </row>
    <row r="121" spans="37:38" ht="15.75">
      <c r="AK121" s="12">
        <v>0.5940593965351582</v>
      </c>
      <c r="AL121" s="12">
        <v>0</v>
      </c>
    </row>
    <row r="122" spans="37:38" ht="15.75">
      <c r="AK122" s="12">
        <v>0.5940593965351582</v>
      </c>
      <c r="AL122" s="12">
        <v>950</v>
      </c>
    </row>
    <row r="123" spans="37:38" ht="15.75">
      <c r="AK123" s="12">
        <v>0.6039603864774108</v>
      </c>
      <c r="AL123" s="12">
        <v>950</v>
      </c>
    </row>
    <row r="124" spans="37:38" ht="15.75">
      <c r="AK124" s="12">
        <v>0.6039603864774108</v>
      </c>
      <c r="AL124" s="12">
        <v>0</v>
      </c>
    </row>
    <row r="125" spans="37:38" ht="15.75">
      <c r="AK125" s="12">
        <v>0.6138613764196634</v>
      </c>
      <c r="AL125" s="12">
        <v>0</v>
      </c>
    </row>
    <row r="126" spans="37:38" ht="15.75">
      <c r="AK126" s="12">
        <v>0.6138613764196634</v>
      </c>
      <c r="AL126" s="12">
        <v>0</v>
      </c>
    </row>
    <row r="127" spans="37:38" ht="15.75">
      <c r="AK127" s="12">
        <v>0.6237623663619161</v>
      </c>
      <c r="AL127" s="12">
        <v>0</v>
      </c>
    </row>
    <row r="128" spans="37:38" ht="15.75">
      <c r="AK128" s="12">
        <v>0.6237623663619161</v>
      </c>
      <c r="AL128" s="12">
        <v>0</v>
      </c>
    </row>
    <row r="129" spans="37:38" ht="15.75">
      <c r="AK129" s="12">
        <v>0.6336633563041687</v>
      </c>
      <c r="AL129" s="12">
        <v>0</v>
      </c>
    </row>
    <row r="130" spans="37:38" ht="15.75">
      <c r="AK130" s="12">
        <v>0.6336633563041687</v>
      </c>
      <c r="AL130" s="12">
        <v>0</v>
      </c>
    </row>
    <row r="131" spans="37:38" ht="15.75">
      <c r="AK131" s="12">
        <v>0.6435643462464213</v>
      </c>
      <c r="AL131" s="12">
        <v>0</v>
      </c>
    </row>
    <row r="132" spans="37:38" ht="15.75">
      <c r="AK132" s="12">
        <v>0.6435643462464213</v>
      </c>
      <c r="AL132" s="12">
        <v>857</v>
      </c>
    </row>
    <row r="133" spans="37:38" ht="15.75">
      <c r="AK133" s="12">
        <v>0.653465336188674</v>
      </c>
      <c r="AL133" s="12">
        <v>857</v>
      </c>
    </row>
    <row r="134" spans="37:38" ht="15.75">
      <c r="AK134" s="12">
        <v>0.653465336188674</v>
      </c>
      <c r="AL134" s="12">
        <v>0</v>
      </c>
    </row>
    <row r="135" spans="37:38" ht="15.75">
      <c r="AK135" s="12">
        <v>0.6633663261309266</v>
      </c>
      <c r="AL135" s="12">
        <v>0</v>
      </c>
    </row>
    <row r="136" spans="37:38" ht="15.75">
      <c r="AK136" s="12">
        <v>0.6633663261309266</v>
      </c>
      <c r="AL136" s="12">
        <v>0</v>
      </c>
    </row>
    <row r="137" spans="37:38" ht="15.75">
      <c r="AK137" s="12">
        <v>0.6732673160731792</v>
      </c>
      <c r="AL137" s="12">
        <v>0</v>
      </c>
    </row>
    <row r="138" spans="37:38" ht="15.75">
      <c r="AK138" s="12">
        <v>0.6732673160731792</v>
      </c>
      <c r="AL138" s="12">
        <v>0</v>
      </c>
    </row>
    <row r="139" spans="37:38" ht="15.75">
      <c r="AK139" s="12">
        <v>0.6831683060154319</v>
      </c>
      <c r="AL139" s="12">
        <v>0</v>
      </c>
    </row>
    <row r="140" spans="37:38" ht="15.75">
      <c r="AK140" s="12">
        <v>0.6831683060154319</v>
      </c>
      <c r="AL140" s="12">
        <v>0</v>
      </c>
    </row>
    <row r="141" spans="37:38" ht="15.75">
      <c r="AK141" s="12">
        <v>0.6930692959576845</v>
      </c>
      <c r="AL141" s="12">
        <v>0</v>
      </c>
    </row>
    <row r="142" spans="37:38" ht="15.75">
      <c r="AK142" s="12">
        <v>0.6930692959576845</v>
      </c>
      <c r="AL142" s="12">
        <v>623</v>
      </c>
    </row>
    <row r="143" spans="37:38" ht="15.75">
      <c r="AK143" s="12">
        <v>0.7029702858999372</v>
      </c>
      <c r="AL143" s="12">
        <v>623</v>
      </c>
    </row>
    <row r="144" spans="37:38" ht="15.75">
      <c r="AK144" s="12">
        <v>0.7029702858999372</v>
      </c>
      <c r="AL144" s="12">
        <v>0</v>
      </c>
    </row>
    <row r="145" spans="37:38" ht="15.75">
      <c r="AK145" s="12">
        <v>0.7128712758421898</v>
      </c>
      <c r="AL145" s="12">
        <v>0</v>
      </c>
    </row>
    <row r="146" spans="37:38" ht="15.75">
      <c r="AK146" s="12">
        <v>0.7128712758421898</v>
      </c>
      <c r="AL146" s="12">
        <v>0</v>
      </c>
    </row>
    <row r="147" spans="37:38" ht="15.75">
      <c r="AK147" s="12">
        <v>0.7227722657844424</v>
      </c>
      <c r="AL147" s="12">
        <v>0</v>
      </c>
    </row>
    <row r="148" spans="37:38" ht="15.75">
      <c r="AK148" s="12">
        <v>0.7227722657844424</v>
      </c>
      <c r="AL148" s="12">
        <v>0</v>
      </c>
    </row>
    <row r="149" spans="37:38" ht="15.75">
      <c r="AK149" s="12">
        <v>0.7326732557266951</v>
      </c>
      <c r="AL149" s="12">
        <v>0</v>
      </c>
    </row>
    <row r="150" spans="37:38" ht="15.75">
      <c r="AK150" s="12">
        <v>0.7326732557266951</v>
      </c>
      <c r="AL150" s="12">
        <v>0</v>
      </c>
    </row>
    <row r="151" spans="37:38" ht="15.75">
      <c r="AK151" s="12">
        <v>0.7425742456689477</v>
      </c>
      <c r="AL151" s="12">
        <v>0</v>
      </c>
    </row>
    <row r="152" spans="37:38" ht="15.75">
      <c r="AK152" s="12">
        <v>0.7425742456689477</v>
      </c>
      <c r="AL152" s="12">
        <v>453</v>
      </c>
    </row>
    <row r="153" spans="37:38" ht="15.75">
      <c r="AK153" s="12">
        <v>0.7524752356112003</v>
      </c>
      <c r="AL153" s="12">
        <v>453</v>
      </c>
    </row>
    <row r="154" spans="37:38" ht="15.75">
      <c r="AK154" s="12">
        <v>0.7524752356112003</v>
      </c>
      <c r="AL154" s="12">
        <v>0</v>
      </c>
    </row>
    <row r="155" spans="37:38" ht="15.75">
      <c r="AK155" s="12">
        <v>0.762376225553453</v>
      </c>
      <c r="AL155" s="12">
        <v>0</v>
      </c>
    </row>
    <row r="156" spans="37:38" ht="15.75">
      <c r="AK156" s="12">
        <v>0.762376225553453</v>
      </c>
      <c r="AL156" s="12">
        <v>0</v>
      </c>
    </row>
    <row r="157" spans="37:38" ht="15.75">
      <c r="AK157" s="12">
        <v>0.7722772154957056</v>
      </c>
      <c r="AL157" s="12">
        <v>0</v>
      </c>
    </row>
    <row r="158" spans="37:38" ht="15.75">
      <c r="AK158" s="12">
        <v>0.7722772154957056</v>
      </c>
      <c r="AL158" s="12">
        <v>0</v>
      </c>
    </row>
    <row r="159" spans="37:38" ht="15.75">
      <c r="AK159" s="12">
        <v>0.7821782054379582</v>
      </c>
      <c r="AL159" s="12">
        <v>0</v>
      </c>
    </row>
    <row r="160" spans="37:38" ht="15.75">
      <c r="AK160" s="12">
        <v>0.7821782054379582</v>
      </c>
      <c r="AL160" s="12">
        <v>0</v>
      </c>
    </row>
    <row r="161" spans="37:38" ht="15.75">
      <c r="AK161" s="12">
        <v>0.7920791953802109</v>
      </c>
      <c r="AL161" s="12">
        <v>0</v>
      </c>
    </row>
    <row r="162" spans="37:38" ht="15.75">
      <c r="AK162" s="12">
        <v>0.7920791953802109</v>
      </c>
      <c r="AL162" s="12">
        <v>276</v>
      </c>
    </row>
    <row r="163" spans="37:38" ht="15.75">
      <c r="AK163" s="12">
        <v>0.8019801853224635</v>
      </c>
      <c r="AL163" s="12">
        <v>276</v>
      </c>
    </row>
    <row r="164" spans="37:38" ht="15.75">
      <c r="AK164" s="12">
        <v>0.8019801853224635</v>
      </c>
      <c r="AL164" s="12">
        <v>0</v>
      </c>
    </row>
    <row r="165" spans="37:38" ht="15.75">
      <c r="AK165" s="12">
        <v>0.8118811752647161</v>
      </c>
      <c r="AL165" s="12">
        <v>0</v>
      </c>
    </row>
    <row r="166" spans="37:38" ht="15.75">
      <c r="AK166" s="12">
        <v>0.8118811752647161</v>
      </c>
      <c r="AL166" s="12">
        <v>0</v>
      </c>
    </row>
    <row r="167" spans="37:38" ht="15.75">
      <c r="AK167" s="12">
        <v>0.8217821652069688</v>
      </c>
      <c r="AL167" s="12">
        <v>0</v>
      </c>
    </row>
    <row r="168" spans="37:38" ht="15.75">
      <c r="AK168" s="12">
        <v>0.8217821652069688</v>
      </c>
      <c r="AL168" s="12">
        <v>0</v>
      </c>
    </row>
    <row r="169" spans="37:38" ht="15.75">
      <c r="AK169" s="12">
        <v>0.8316831551492214</v>
      </c>
      <c r="AL169" s="12">
        <v>0</v>
      </c>
    </row>
    <row r="170" spans="37:38" ht="15.75">
      <c r="AK170" s="12">
        <v>0.8316831551492214</v>
      </c>
      <c r="AL170" s="12">
        <v>0</v>
      </c>
    </row>
    <row r="171" spans="37:38" ht="15.75">
      <c r="AK171" s="12">
        <v>0.8415841450914741</v>
      </c>
      <c r="AL171" s="12">
        <v>0</v>
      </c>
    </row>
    <row r="172" spans="37:38" ht="15.75">
      <c r="AK172" s="12">
        <v>0.8415841450914741</v>
      </c>
      <c r="AL172" s="12">
        <v>139</v>
      </c>
    </row>
    <row r="173" spans="37:38" ht="15.75">
      <c r="AK173" s="12">
        <v>0.8514851350337267</v>
      </c>
      <c r="AL173" s="12">
        <v>139</v>
      </c>
    </row>
    <row r="174" spans="37:38" ht="15.75">
      <c r="AK174" s="12">
        <v>0.8514851350337267</v>
      </c>
      <c r="AL174" s="12">
        <v>0</v>
      </c>
    </row>
    <row r="175" spans="37:38" ht="15.75">
      <c r="AK175" s="12">
        <v>0.8613861249759793</v>
      </c>
      <c r="AL175" s="12">
        <v>0</v>
      </c>
    </row>
    <row r="176" spans="37:38" ht="15.75">
      <c r="AK176" s="12">
        <v>0.8613861249759793</v>
      </c>
      <c r="AL176" s="12">
        <v>0</v>
      </c>
    </row>
    <row r="177" spans="37:38" ht="15.75">
      <c r="AK177" s="12">
        <v>0.871287114918232</v>
      </c>
      <c r="AL177" s="12">
        <v>0</v>
      </c>
    </row>
    <row r="178" spans="37:38" ht="15.75">
      <c r="AK178" s="12">
        <v>0.871287114918232</v>
      </c>
      <c r="AL178" s="12">
        <v>0</v>
      </c>
    </row>
    <row r="179" spans="37:38" ht="15.75">
      <c r="AK179" s="12">
        <v>0.8811881048604846</v>
      </c>
      <c r="AL179" s="12">
        <v>0</v>
      </c>
    </row>
    <row r="180" spans="37:38" ht="15.75">
      <c r="AK180" s="12">
        <v>0.8811881048604846</v>
      </c>
      <c r="AL180" s="12">
        <v>0</v>
      </c>
    </row>
    <row r="181" spans="37:38" ht="15.75">
      <c r="AK181" s="12">
        <v>0.8910890948027372</v>
      </c>
      <c r="AL181" s="12">
        <v>0</v>
      </c>
    </row>
    <row r="182" spans="37:38" ht="15.75">
      <c r="AK182" s="12">
        <v>0.8910890948027372</v>
      </c>
      <c r="AL182" s="12">
        <v>64</v>
      </c>
    </row>
    <row r="183" spans="37:38" ht="15.75">
      <c r="AK183" s="12">
        <v>0.9009900847449899</v>
      </c>
      <c r="AL183" s="12">
        <v>64</v>
      </c>
    </row>
    <row r="184" spans="37:38" ht="15.75">
      <c r="AK184" s="12">
        <v>0.9009900847449899</v>
      </c>
      <c r="AL184" s="12">
        <v>0</v>
      </c>
    </row>
    <row r="185" spans="37:38" ht="15.75">
      <c r="AK185" s="12">
        <v>0.9108910746872425</v>
      </c>
      <c r="AL185" s="12">
        <v>0</v>
      </c>
    </row>
    <row r="186" spans="37:38" ht="15.75">
      <c r="AK186" s="12">
        <v>0.9108910746872425</v>
      </c>
      <c r="AL186" s="12">
        <v>0</v>
      </c>
    </row>
    <row r="187" spans="37:38" ht="15.75">
      <c r="AK187" s="12">
        <v>0.9207920646294951</v>
      </c>
      <c r="AL187" s="12">
        <v>0</v>
      </c>
    </row>
    <row r="188" spans="37:38" ht="15.75">
      <c r="AK188" s="12">
        <v>0.9207920646294951</v>
      </c>
      <c r="AL188" s="12">
        <v>0</v>
      </c>
    </row>
    <row r="189" spans="37:38" ht="15.75">
      <c r="AK189" s="12">
        <v>0.9306930545717478</v>
      </c>
      <c r="AL189" s="12">
        <v>0</v>
      </c>
    </row>
    <row r="190" spans="37:38" ht="15.75">
      <c r="AK190" s="12">
        <v>0.9306930545717478</v>
      </c>
      <c r="AL190" s="12">
        <v>0</v>
      </c>
    </row>
    <row r="191" spans="37:38" ht="15.75">
      <c r="AK191" s="12">
        <v>0.9405940445140004</v>
      </c>
      <c r="AL191" s="12">
        <v>0</v>
      </c>
    </row>
    <row r="192" spans="37:38" ht="15.75">
      <c r="AK192" s="12">
        <v>0.9405940445140004</v>
      </c>
      <c r="AL192" s="12">
        <v>19</v>
      </c>
    </row>
    <row r="193" spans="37:38" ht="15.75">
      <c r="AK193" s="12">
        <v>0.950495034456253</v>
      </c>
      <c r="AL193" s="12">
        <v>19</v>
      </c>
    </row>
    <row r="194" spans="37:38" ht="15.75">
      <c r="AK194" s="12">
        <v>0.950495034456253</v>
      </c>
      <c r="AL194" s="12">
        <v>0</v>
      </c>
    </row>
    <row r="195" spans="37:38" ht="15.75">
      <c r="AK195" s="12">
        <v>0.9603960243985057</v>
      </c>
      <c r="AL195" s="12">
        <v>0</v>
      </c>
    </row>
    <row r="196" spans="37:38" ht="15.75">
      <c r="AK196" s="12">
        <v>0.9603960243985057</v>
      </c>
      <c r="AL196" s="12">
        <v>0</v>
      </c>
    </row>
    <row r="197" spans="37:38" ht="15.75">
      <c r="AK197" s="12">
        <v>0.9702970143407583</v>
      </c>
      <c r="AL197" s="12">
        <v>0</v>
      </c>
    </row>
    <row r="198" spans="37:38" ht="15.75">
      <c r="AK198" s="12">
        <v>0.9702970143407583</v>
      </c>
      <c r="AL198" s="12">
        <v>0</v>
      </c>
    </row>
    <row r="199" spans="37:38" ht="15.75">
      <c r="AK199" s="12">
        <v>0.980198004283011</v>
      </c>
      <c r="AL199" s="12">
        <v>0</v>
      </c>
    </row>
    <row r="200" spans="37:38" ht="15.75">
      <c r="AK200" s="12">
        <v>0.980198004283011</v>
      </c>
      <c r="AL200" s="12">
        <v>0</v>
      </c>
    </row>
    <row r="201" spans="37:38" ht="15.75">
      <c r="AK201" s="12">
        <v>0.9900989942252636</v>
      </c>
      <c r="AL201" s="12">
        <v>0</v>
      </c>
    </row>
    <row r="202" spans="37:38" ht="15.75">
      <c r="AK202" s="12">
        <v>0.9900989942252636</v>
      </c>
      <c r="AL202" s="12">
        <v>2</v>
      </c>
    </row>
    <row r="203" spans="37:38" ht="15.75">
      <c r="AK203" s="12">
        <v>0.9999999841675162</v>
      </c>
      <c r="AL203" s="12">
        <v>2</v>
      </c>
    </row>
    <row r="204" spans="37:38" ht="15.75">
      <c r="AK204" s="12">
        <v>0.9999999841675162</v>
      </c>
      <c r="AL204" s="12">
        <v>0</v>
      </c>
    </row>
  </sheetData>
  <sheetProtection/>
  <printOptions/>
  <pageMargins left="0.75" right="0.75" top="1" bottom="1" header="0.5" footer="0.5"/>
  <pageSetup horizontalDpi="200" verticalDpi="200" orientation="portrait"/>
  <ignoredErrors>
    <ignoredError sqref="L2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31"/>
  <dimension ref="A1:BN204"/>
  <sheetViews>
    <sheetView showGridLines="0" zoomScalePageLayoutView="0" workbookViewId="0" topLeftCell="A1">
      <selection activeCell="L13" sqref="L13"/>
    </sheetView>
  </sheetViews>
  <sheetFormatPr defaultColWidth="10.28125" defaultRowHeight="12.75"/>
  <cols>
    <col min="1" max="1" width="9.140625" style="21" customWidth="1"/>
    <col min="2" max="2" width="16.28125" style="85" customWidth="1"/>
    <col min="3" max="3" width="15.7109375" style="86" customWidth="1"/>
    <col min="4" max="4" width="8.8515625" style="11" customWidth="1"/>
    <col min="5" max="5" width="14.421875" style="12" customWidth="1"/>
    <col min="6" max="9" width="10.28125" style="12" customWidth="1"/>
    <col min="10" max="11" width="12.8515625" style="12" customWidth="1"/>
    <col min="12" max="12" width="12.28125" style="12" customWidth="1"/>
    <col min="13" max="15" width="10.28125" style="12" customWidth="1"/>
    <col min="16" max="21" width="10.28125" style="0" customWidth="1"/>
    <col min="22" max="22" width="12.8515625" style="11" customWidth="1"/>
    <col min="23" max="33" width="10.28125" style="11" customWidth="1"/>
    <col min="34" max="43" width="10.28125" style="12" customWidth="1"/>
    <col min="44" max="50" width="10.28125" style="11" customWidth="1"/>
    <col min="51" max="16384" width="10.28125" style="12" customWidth="1"/>
  </cols>
  <sheetData>
    <row r="1" spans="1:66" ht="30.75">
      <c r="A1" s="9" t="s">
        <v>38</v>
      </c>
      <c r="I1" s="11"/>
      <c r="J1" s="11"/>
      <c r="K1" s="11"/>
      <c r="L1" s="13"/>
      <c r="M1" s="11"/>
      <c r="N1" s="11"/>
      <c r="O1" s="11"/>
      <c r="AH1" s="11"/>
      <c r="AI1" s="11"/>
      <c r="AJ1" s="11"/>
      <c r="AK1" s="11">
        <v>0</v>
      </c>
      <c r="AL1" s="11">
        <v>0</v>
      </c>
      <c r="AM1" s="11">
        <v>0</v>
      </c>
      <c r="AN1" s="11">
        <v>0</v>
      </c>
      <c r="AO1" s="11"/>
      <c r="AP1" s="11"/>
      <c r="AQ1" s="11"/>
      <c r="AU1" s="11">
        <v>0.5</v>
      </c>
      <c r="AV1" s="11">
        <v>0</v>
      </c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s="19" customFormat="1" ht="38.25" thickBot="1">
      <c r="A2" s="14" t="s">
        <v>0</v>
      </c>
      <c r="B2" s="87" t="s">
        <v>31</v>
      </c>
      <c r="C2" s="87" t="s">
        <v>32</v>
      </c>
      <c r="D2" s="11"/>
      <c r="E2" s="16" t="s">
        <v>1</v>
      </c>
      <c r="F2" s="17"/>
      <c r="G2" s="18"/>
      <c r="I2" s="20"/>
      <c r="J2" s="20"/>
      <c r="K2" s="20"/>
      <c r="L2" s="12"/>
      <c r="M2" s="20"/>
      <c r="N2" s="20"/>
      <c r="O2" s="20"/>
      <c r="P2"/>
      <c r="Q2"/>
      <c r="R2"/>
      <c r="S2"/>
      <c r="T2"/>
      <c r="U2"/>
      <c r="V2" s="11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>
        <v>0</v>
      </c>
      <c r="AI2" s="20"/>
      <c r="AJ2" s="20"/>
      <c r="AK2" s="20">
        <v>0</v>
      </c>
      <c r="AL2" s="20">
        <v>6</v>
      </c>
      <c r="AM2" s="20">
        <v>0</v>
      </c>
      <c r="AN2" s="20">
        <v>6</v>
      </c>
      <c r="AO2" s="20"/>
      <c r="AP2" s="20"/>
      <c r="AQ2" s="20"/>
      <c r="AR2" s="11">
        <v>0.5</v>
      </c>
      <c r="AS2" s="11"/>
      <c r="AT2" s="11"/>
      <c r="AU2" s="11">
        <v>0.5</v>
      </c>
      <c r="AV2" s="11">
        <v>10000</v>
      </c>
      <c r="AW2" s="11"/>
      <c r="AX2" s="11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</row>
    <row r="3" spans="1:66" ht="16.5" thickBot="1">
      <c r="A3" s="21">
        <v>1</v>
      </c>
      <c r="B3" s="85">
        <v>0.512989176042577</v>
      </c>
      <c r="C3" s="86">
        <v>0.5</v>
      </c>
      <c r="E3" s="22"/>
      <c r="F3" s="23"/>
      <c r="G3" s="24"/>
      <c r="AH3" s="11">
        <v>0.005079100839793682</v>
      </c>
      <c r="AI3" s="11">
        <v>6</v>
      </c>
      <c r="AJ3" s="11">
        <v>6</v>
      </c>
      <c r="AK3" s="11">
        <v>0.005079100839793682</v>
      </c>
      <c r="AL3" s="11">
        <v>6</v>
      </c>
      <c r="AM3" s="11">
        <v>0.005079100839793682</v>
      </c>
      <c r="AN3" s="11">
        <v>6</v>
      </c>
      <c r="AO3" s="11"/>
      <c r="AP3" s="11"/>
      <c r="AQ3" s="11"/>
      <c r="AR3" s="11">
        <v>0.5</v>
      </c>
      <c r="AS3" s="11">
        <v>10000</v>
      </c>
      <c r="AU3" s="11">
        <v>0.5</v>
      </c>
      <c r="AV3" s="11">
        <v>10000</v>
      </c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</row>
    <row r="4" spans="1:66" ht="16.5" thickBot="1">
      <c r="A4" s="21">
        <v>2</v>
      </c>
      <c r="B4" s="85">
        <v>0.5104177855340404</v>
      </c>
      <c r="C4" s="86">
        <v>0.49749371855331</v>
      </c>
      <c r="E4" s="22"/>
      <c r="F4" s="25">
        <v>1.0000002337619662</v>
      </c>
      <c r="G4" s="24" t="s">
        <v>2</v>
      </c>
      <c r="I4" s="26" t="s">
        <v>18</v>
      </c>
      <c r="J4" s="27"/>
      <c r="K4" s="27"/>
      <c r="L4" s="28" t="s">
        <v>3</v>
      </c>
      <c r="M4" s="27"/>
      <c r="N4" s="29"/>
      <c r="AH4" s="11">
        <v>0.010158201679587364</v>
      </c>
      <c r="AI4" s="11">
        <v>0</v>
      </c>
      <c r="AJ4" s="11">
        <v>0</v>
      </c>
      <c r="AK4" s="11">
        <v>0.005079100839793682</v>
      </c>
      <c r="AL4" s="11">
        <v>0</v>
      </c>
      <c r="AM4" s="11">
        <v>0.005079100839793682</v>
      </c>
      <c r="AN4" s="11">
        <v>0</v>
      </c>
      <c r="AO4" s="11"/>
      <c r="AP4" s="11"/>
      <c r="AQ4" s="11"/>
      <c r="AR4" s="11">
        <v>0.5</v>
      </c>
      <c r="AS4" s="11">
        <v>0</v>
      </c>
      <c r="AU4" s="11">
        <v>0.5</v>
      </c>
      <c r="AV4" s="11">
        <v>0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</row>
    <row r="5" spans="1:66" ht="15.75">
      <c r="A5" s="21">
        <v>3</v>
      </c>
      <c r="B5" s="85">
        <v>0.512989176042577</v>
      </c>
      <c r="C5" s="86">
        <v>0.5</v>
      </c>
      <c r="E5" s="31"/>
      <c r="F5" s="32">
        <f>F4/60</f>
        <v>0.016666670562699437</v>
      </c>
      <c r="G5" s="33" t="s">
        <v>4</v>
      </c>
      <c r="I5" s="75"/>
      <c r="J5" s="77" t="s">
        <v>31</v>
      </c>
      <c r="K5" s="77" t="s">
        <v>32</v>
      </c>
      <c r="L5" s="76"/>
      <c r="M5" s="23"/>
      <c r="N5" s="37"/>
      <c r="AH5" s="11">
        <v>0.015237302519381046</v>
      </c>
      <c r="AI5" s="11">
        <v>0</v>
      </c>
      <c r="AJ5" s="11">
        <v>0</v>
      </c>
      <c r="AK5" s="11">
        <v>0.010158201679587364</v>
      </c>
      <c r="AL5" s="11">
        <v>0</v>
      </c>
      <c r="AM5" s="11">
        <v>0.010158201679587364</v>
      </c>
      <c r="AN5" s="11">
        <v>0</v>
      </c>
      <c r="AO5" s="11"/>
      <c r="AP5" s="11"/>
      <c r="AQ5" s="11"/>
      <c r="AR5" s="11">
        <v>0.5</v>
      </c>
      <c r="AS5" s="11">
        <v>0</v>
      </c>
      <c r="AU5" s="11">
        <v>0.5</v>
      </c>
      <c r="AV5" s="11">
        <v>0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</row>
    <row r="6" spans="1:66" ht="15.75">
      <c r="A6" s="21">
        <v>4</v>
      </c>
      <c r="B6" s="85">
        <v>0.3663475485325232</v>
      </c>
      <c r="C6" s="86">
        <v>0.3570714214271425</v>
      </c>
      <c r="I6" s="34" t="s">
        <v>5</v>
      </c>
      <c r="J6" s="88">
        <v>0.4811089587705963</v>
      </c>
      <c r="K6" s="90">
        <v>0.4689270078582887</v>
      </c>
      <c r="L6" s="36" t="s">
        <v>33</v>
      </c>
      <c r="M6" s="51">
        <f>Model!H19</f>
        <v>0.5</v>
      </c>
      <c r="N6" s="37"/>
      <c r="AH6" s="11">
        <v>0.02031640335917473</v>
      </c>
      <c r="AI6" s="11">
        <v>0</v>
      </c>
      <c r="AJ6" s="11">
        <v>0</v>
      </c>
      <c r="AK6" s="11">
        <v>0.010158201679587364</v>
      </c>
      <c r="AL6" s="11">
        <v>0</v>
      </c>
      <c r="AM6" s="11">
        <v>0.010158201679587364</v>
      </c>
      <c r="AN6" s="11">
        <v>0</v>
      </c>
      <c r="AO6" s="11"/>
      <c r="AP6" s="11"/>
      <c r="AQ6" s="11"/>
      <c r="AR6" s="11">
        <v>0.5</v>
      </c>
      <c r="AS6" s="11">
        <v>0</v>
      </c>
      <c r="AU6" s="11">
        <v>0.5</v>
      </c>
      <c r="AV6" s="11">
        <v>0</v>
      </c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15.75">
      <c r="A7" s="21">
        <v>5</v>
      </c>
      <c r="B7" s="85">
        <v>0.3663475485325232</v>
      </c>
      <c r="C7" s="86">
        <v>0.3570714214271425</v>
      </c>
      <c r="F7" s="41"/>
      <c r="I7" s="38" t="s">
        <v>6</v>
      </c>
      <c r="J7" s="88">
        <v>0.044466417144850785</v>
      </c>
      <c r="K7" s="89">
        <v>0.043340502316131596</v>
      </c>
      <c r="L7" s="36"/>
      <c r="M7" s="52"/>
      <c r="N7" s="37"/>
      <c r="AH7" s="11">
        <v>0.02539550419896841</v>
      </c>
      <c r="AI7" s="11">
        <v>0</v>
      </c>
      <c r="AJ7" s="11">
        <v>0</v>
      </c>
      <c r="AK7" s="11">
        <v>0.015237302519381046</v>
      </c>
      <c r="AL7" s="11">
        <v>0</v>
      </c>
      <c r="AM7" s="11">
        <v>0.015237302519381046</v>
      </c>
      <c r="AN7" s="11">
        <v>0</v>
      </c>
      <c r="AO7" s="11"/>
      <c r="AP7" s="11"/>
      <c r="AQ7" s="11"/>
      <c r="AR7" s="11">
        <v>0.5</v>
      </c>
      <c r="AS7" s="11">
        <v>0</v>
      </c>
      <c r="AU7" s="11">
        <v>0.5</v>
      </c>
      <c r="AV7" s="11">
        <v>0</v>
      </c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</row>
    <row r="8" spans="1:66" ht="15.75">
      <c r="A8" s="21">
        <v>6</v>
      </c>
      <c r="B8" s="85">
        <v>0.48936048492959283</v>
      </c>
      <c r="C8" s="86">
        <v>0.47696960070847283</v>
      </c>
      <c r="F8" s="41"/>
      <c r="I8" s="34" t="s">
        <v>7</v>
      </c>
      <c r="J8" s="88">
        <v>0.512989176042577</v>
      </c>
      <c r="K8" s="90">
        <v>0.5</v>
      </c>
      <c r="L8" s="13"/>
      <c r="N8" s="37"/>
      <c r="AH8" s="11">
        <v>0.030474605038762093</v>
      </c>
      <c r="AI8" s="11">
        <v>0</v>
      </c>
      <c r="AJ8" s="11">
        <v>0</v>
      </c>
      <c r="AK8" s="11">
        <v>0.015237302519381046</v>
      </c>
      <c r="AL8" s="11">
        <v>0</v>
      </c>
      <c r="AM8" s="11">
        <v>0.015237302519381046</v>
      </c>
      <c r="AN8" s="11">
        <v>0</v>
      </c>
      <c r="AO8" s="11"/>
      <c r="AP8" s="11"/>
      <c r="AQ8" s="11"/>
      <c r="AR8" s="11">
        <v>0.5</v>
      </c>
      <c r="AS8" s="11">
        <v>0</v>
      </c>
      <c r="AU8" s="11">
        <v>0.5</v>
      </c>
      <c r="AV8" s="11">
        <v>0</v>
      </c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</row>
    <row r="9" spans="1:66" ht="15.75">
      <c r="A9" s="21">
        <v>7</v>
      </c>
      <c r="B9" s="85">
        <v>0.5026246899500345</v>
      </c>
      <c r="C9" s="86">
        <v>0.4898979485566356</v>
      </c>
      <c r="F9" s="42"/>
      <c r="I9" s="34" t="s">
        <v>8</v>
      </c>
      <c r="J9" s="88">
        <v>0</v>
      </c>
      <c r="K9" s="90">
        <v>0</v>
      </c>
      <c r="L9" s="23"/>
      <c r="M9" s="23"/>
      <c r="N9" s="37"/>
      <c r="AH9" s="11">
        <v>0.035553705878555775</v>
      </c>
      <c r="AI9" s="11">
        <v>0</v>
      </c>
      <c r="AJ9" s="11">
        <v>0</v>
      </c>
      <c r="AK9" s="11">
        <v>0.02031640335917473</v>
      </c>
      <c r="AL9" s="11">
        <v>0</v>
      </c>
      <c r="AM9" s="11">
        <v>0.02031640335917473</v>
      </c>
      <c r="AN9" s="11">
        <v>0</v>
      </c>
      <c r="AO9" s="11"/>
      <c r="AP9" s="11"/>
      <c r="AQ9" s="11"/>
      <c r="AR9" s="11">
        <v>0.5</v>
      </c>
      <c r="AS9" s="11">
        <v>0</v>
      </c>
      <c r="AU9" s="11">
        <v>0.5</v>
      </c>
      <c r="AV9" s="11">
        <v>0</v>
      </c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</row>
    <row r="10" spans="1:66" ht="15.75">
      <c r="A10" s="21">
        <v>8</v>
      </c>
      <c r="B10" s="85">
        <v>0.4701623459816272</v>
      </c>
      <c r="C10" s="86">
        <v>0.458257569495584</v>
      </c>
      <c r="F10" s="42"/>
      <c r="I10" s="34"/>
      <c r="J10" s="11"/>
      <c r="K10" s="23"/>
      <c r="L10" s="23"/>
      <c r="M10" s="23"/>
      <c r="N10" s="37"/>
      <c r="AH10" s="11">
        <v>0.04063280671834946</v>
      </c>
      <c r="AI10" s="11">
        <v>0</v>
      </c>
      <c r="AJ10" s="11">
        <v>0</v>
      </c>
      <c r="AK10" s="11">
        <v>0.02031640335917473</v>
      </c>
      <c r="AL10" s="11">
        <v>0</v>
      </c>
      <c r="AM10" s="11">
        <v>0.02031640335917473</v>
      </c>
      <c r="AN10" s="11">
        <v>0</v>
      </c>
      <c r="AO10" s="11"/>
      <c r="AP10" s="11"/>
      <c r="AQ10" s="11"/>
      <c r="AR10" s="11">
        <v>0.5</v>
      </c>
      <c r="AS10" s="11">
        <v>0</v>
      </c>
      <c r="AU10" s="11">
        <v>0.5</v>
      </c>
      <c r="AV10" s="11">
        <v>0</v>
      </c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</row>
    <row r="11" spans="1:66" ht="15.75">
      <c r="A11" s="21">
        <v>9</v>
      </c>
      <c r="B11" s="85">
        <v>0.4701623459816272</v>
      </c>
      <c r="C11" s="86">
        <v>0.458257569495584</v>
      </c>
      <c r="I11" s="38"/>
      <c r="J11" s="11"/>
      <c r="K11" s="23"/>
      <c r="L11" s="23"/>
      <c r="M11" s="23"/>
      <c r="N11" s="37"/>
      <c r="AH11" s="11">
        <v>0.04571190755814314</v>
      </c>
      <c r="AI11" s="11">
        <v>0</v>
      </c>
      <c r="AJ11" s="11">
        <v>0</v>
      </c>
      <c r="AK11" s="11">
        <v>0.02539550419896841</v>
      </c>
      <c r="AL11" s="11">
        <v>0</v>
      </c>
      <c r="AM11" s="11">
        <v>0.02539550419896841</v>
      </c>
      <c r="AN11" s="11">
        <v>0</v>
      </c>
      <c r="AO11" s="11"/>
      <c r="AP11" s="11"/>
      <c r="AQ11" s="11"/>
      <c r="AR11" s="11">
        <v>0.5</v>
      </c>
      <c r="AS11" s="11">
        <v>0</v>
      </c>
      <c r="AU11" s="11">
        <v>0.5</v>
      </c>
      <c r="AV11" s="11">
        <v>0</v>
      </c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</row>
    <row r="12" spans="1:66" ht="15.75">
      <c r="A12" s="21">
        <v>10</v>
      </c>
      <c r="B12" s="85">
        <v>0.5026246899500345</v>
      </c>
      <c r="C12" s="86">
        <v>0.4898979485566356</v>
      </c>
      <c r="I12" s="34"/>
      <c r="J12" s="11"/>
      <c r="K12" s="23"/>
      <c r="L12" s="23"/>
      <c r="M12" s="23"/>
      <c r="N12" s="37"/>
      <c r="AH12" s="11">
        <v>0.05079100839793682</v>
      </c>
      <c r="AI12" s="11">
        <v>0</v>
      </c>
      <c r="AJ12" s="11">
        <v>0</v>
      </c>
      <c r="AK12" s="11">
        <v>0.02539550419896841</v>
      </c>
      <c r="AL12" s="11">
        <v>0</v>
      </c>
      <c r="AM12" s="11">
        <v>0.02539550419896841</v>
      </c>
      <c r="AN12" s="11">
        <v>0</v>
      </c>
      <c r="AO12" s="11"/>
      <c r="AP12" s="11"/>
      <c r="AQ12" s="11"/>
      <c r="AR12" s="11">
        <v>0.5</v>
      </c>
      <c r="AS12" s="11">
        <v>0</v>
      </c>
      <c r="AU12" s="11">
        <v>0.5</v>
      </c>
      <c r="AV12" s="11">
        <v>0</v>
      </c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</row>
    <row r="13" spans="1:66" ht="15.75">
      <c r="A13" s="21">
        <v>11</v>
      </c>
      <c r="B13" s="85">
        <v>0.5026246899500345</v>
      </c>
      <c r="C13" s="86">
        <v>0.4898979485566356</v>
      </c>
      <c r="I13" s="34"/>
      <c r="J13" s="23"/>
      <c r="K13" s="23"/>
      <c r="L13" s="23"/>
      <c r="M13" s="23"/>
      <c r="N13" s="37"/>
      <c r="AH13" s="11">
        <v>0.0558701092377305</v>
      </c>
      <c r="AI13" s="11">
        <v>0</v>
      </c>
      <c r="AJ13" s="11">
        <v>0</v>
      </c>
      <c r="AK13" s="11">
        <v>0.030474605038762093</v>
      </c>
      <c r="AL13" s="11">
        <v>0</v>
      </c>
      <c r="AM13" s="11">
        <v>0.030474605038762093</v>
      </c>
      <c r="AN13" s="11">
        <v>0</v>
      </c>
      <c r="AO13" s="11"/>
      <c r="AP13" s="11"/>
      <c r="AQ13" s="11"/>
      <c r="AR13" s="11">
        <v>0.5</v>
      </c>
      <c r="AS13" s="11">
        <v>0</v>
      </c>
      <c r="AU13" s="11">
        <v>0.5</v>
      </c>
      <c r="AV13" s="11">
        <v>0</v>
      </c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</row>
    <row r="14" spans="1:66" ht="15.75">
      <c r="A14" s="21">
        <v>12</v>
      </c>
      <c r="B14" s="85">
        <v>0.5104177855340404</v>
      </c>
      <c r="C14" s="86">
        <v>0.49749371855331</v>
      </c>
      <c r="E14" s="43"/>
      <c r="I14" s="34"/>
      <c r="J14" s="23"/>
      <c r="K14" s="23"/>
      <c r="L14" s="23"/>
      <c r="M14" s="23"/>
      <c r="N14" s="37"/>
      <c r="AH14" s="11">
        <v>0.060949210077524185</v>
      </c>
      <c r="AI14" s="11">
        <v>0</v>
      </c>
      <c r="AJ14" s="11">
        <v>0</v>
      </c>
      <c r="AK14" s="11">
        <v>0.030474605038762093</v>
      </c>
      <c r="AL14" s="11">
        <v>0</v>
      </c>
      <c r="AM14" s="11">
        <v>0.030474605038762093</v>
      </c>
      <c r="AN14" s="11">
        <v>0</v>
      </c>
      <c r="AO14" s="11"/>
      <c r="AP14" s="11"/>
      <c r="AQ14" s="11"/>
      <c r="AR14" s="11">
        <v>0.5</v>
      </c>
      <c r="AS14" s="11">
        <v>0</v>
      </c>
      <c r="AU14" s="11">
        <v>0.5</v>
      </c>
      <c r="AV14" s="11">
        <v>0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</row>
    <row r="15" spans="1:66" ht="15.75">
      <c r="A15" s="21">
        <v>13</v>
      </c>
      <c r="B15" s="85">
        <v>0.5104177855340404</v>
      </c>
      <c r="C15" s="86">
        <v>0.49749371855331</v>
      </c>
      <c r="E15" s="43"/>
      <c r="I15" s="34"/>
      <c r="J15" s="23"/>
      <c r="K15" s="23"/>
      <c r="L15" s="23"/>
      <c r="M15" s="23"/>
      <c r="N15" s="37"/>
      <c r="AH15" s="11">
        <v>0.06602831091731787</v>
      </c>
      <c r="AI15" s="11">
        <v>0</v>
      </c>
      <c r="AJ15" s="11">
        <v>0</v>
      </c>
      <c r="AK15" s="11">
        <v>0.035553705878555775</v>
      </c>
      <c r="AL15" s="11">
        <v>0</v>
      </c>
      <c r="AM15" s="11">
        <v>0.035553705878555775</v>
      </c>
      <c r="AN15" s="11">
        <v>0</v>
      </c>
      <c r="AO15" s="11"/>
      <c r="AP15" s="11"/>
      <c r="AQ15" s="11"/>
      <c r="AR15" s="11">
        <v>0.5</v>
      </c>
      <c r="AS15" s="11">
        <v>0</v>
      </c>
      <c r="AU15" s="11">
        <v>0.5</v>
      </c>
      <c r="AV15" s="11">
        <v>0</v>
      </c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</row>
    <row r="16" spans="1:66" ht="15.75">
      <c r="A16" s="21">
        <v>14</v>
      </c>
      <c r="B16" s="85">
        <v>0.5104177855340404</v>
      </c>
      <c r="C16" s="86">
        <v>0.49749371855331</v>
      </c>
      <c r="E16" s="43"/>
      <c r="I16" s="34"/>
      <c r="J16" s="23"/>
      <c r="K16" s="23"/>
      <c r="L16" s="23"/>
      <c r="M16" s="23"/>
      <c r="N16" s="37"/>
      <c r="AH16" s="11">
        <v>0.07110741175711155</v>
      </c>
      <c r="AI16" s="11">
        <v>0</v>
      </c>
      <c r="AJ16" s="11">
        <v>0</v>
      </c>
      <c r="AK16" s="11">
        <v>0.035553705878555775</v>
      </c>
      <c r="AL16" s="11">
        <v>0</v>
      </c>
      <c r="AM16" s="11">
        <v>0.035553705878555775</v>
      </c>
      <c r="AN16" s="11">
        <v>0</v>
      </c>
      <c r="AO16" s="11"/>
      <c r="AP16" s="11"/>
      <c r="AQ16" s="11"/>
      <c r="AR16" s="11">
        <v>0.5</v>
      </c>
      <c r="AS16" s="11">
        <v>0</v>
      </c>
      <c r="AU16" s="11">
        <v>0.5</v>
      </c>
      <c r="AV16" s="11">
        <v>0</v>
      </c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</row>
    <row r="17" spans="1:66" ht="15.75">
      <c r="A17" s="21">
        <v>15</v>
      </c>
      <c r="B17" s="85">
        <v>0.48936048492959283</v>
      </c>
      <c r="C17" s="86">
        <v>0.47696960070847283</v>
      </c>
      <c r="I17" s="34"/>
      <c r="J17" s="23"/>
      <c r="K17" s="23"/>
      <c r="L17" s="23"/>
      <c r="M17" s="23"/>
      <c r="N17" s="37"/>
      <c r="AH17" s="11">
        <v>0.07618651259690523</v>
      </c>
      <c r="AI17" s="11">
        <v>0</v>
      </c>
      <c r="AJ17" s="11">
        <v>0</v>
      </c>
      <c r="AK17" s="11">
        <v>0.04063280671834946</v>
      </c>
      <c r="AL17" s="11">
        <v>0</v>
      </c>
      <c r="AM17" s="11">
        <v>0.04063280671834946</v>
      </c>
      <c r="AN17" s="11">
        <v>0</v>
      </c>
      <c r="AO17" s="11"/>
      <c r="AP17" s="11"/>
      <c r="AQ17" s="11"/>
      <c r="AR17" s="11">
        <v>0.5</v>
      </c>
      <c r="AS17" s="11">
        <v>0</v>
      </c>
      <c r="AU17" s="11">
        <v>0.5</v>
      </c>
      <c r="AV17" s="11">
        <v>0</v>
      </c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</row>
    <row r="18" spans="1:66" ht="15.75">
      <c r="A18" s="21">
        <v>16</v>
      </c>
      <c r="B18" s="85">
        <v>0.4701623459816272</v>
      </c>
      <c r="C18" s="86">
        <v>0.458257569495584</v>
      </c>
      <c r="I18" s="34"/>
      <c r="J18" s="23"/>
      <c r="K18" s="23"/>
      <c r="L18" s="23"/>
      <c r="M18" s="23"/>
      <c r="N18" s="37"/>
      <c r="AH18" s="11">
        <v>0.08126561343669891</v>
      </c>
      <c r="AI18" s="11">
        <v>0</v>
      </c>
      <c r="AJ18" s="11">
        <v>0</v>
      </c>
      <c r="AK18" s="11">
        <v>0.04063280671834946</v>
      </c>
      <c r="AL18" s="11">
        <v>0</v>
      </c>
      <c r="AM18" s="11">
        <v>0.04063280671834946</v>
      </c>
      <c r="AN18" s="11">
        <v>0</v>
      </c>
      <c r="AO18" s="11"/>
      <c r="AP18" s="11"/>
      <c r="AQ18" s="11"/>
      <c r="AR18" s="11">
        <v>0.5</v>
      </c>
      <c r="AS18" s="11">
        <v>0</v>
      </c>
      <c r="AU18" s="11">
        <v>0.5</v>
      </c>
      <c r="AV18" s="11">
        <v>0</v>
      </c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</row>
    <row r="19" spans="1:66" ht="15.75">
      <c r="A19" s="21">
        <v>17</v>
      </c>
      <c r="B19" s="85">
        <v>0.4103913408340616</v>
      </c>
      <c r="C19" s="86">
        <v>0.4</v>
      </c>
      <c r="F19" s="44">
        <v>1</v>
      </c>
      <c r="I19" s="34"/>
      <c r="J19" s="23"/>
      <c r="K19" s="23"/>
      <c r="L19" s="23"/>
      <c r="M19" s="23"/>
      <c r="N19" s="37"/>
      <c r="AH19" s="11">
        <v>0.0863447142764926</v>
      </c>
      <c r="AI19" s="11">
        <v>0</v>
      </c>
      <c r="AJ19" s="11">
        <v>0</v>
      </c>
      <c r="AK19" s="11">
        <v>0.04571190755814314</v>
      </c>
      <c r="AL19" s="11">
        <v>0</v>
      </c>
      <c r="AM19" s="11">
        <v>0.04571190755814314</v>
      </c>
      <c r="AN19" s="11">
        <v>0</v>
      </c>
      <c r="AO19" s="11"/>
      <c r="AP19" s="11"/>
      <c r="AQ19" s="11"/>
      <c r="AR19" s="11">
        <v>0.5</v>
      </c>
      <c r="AS19" s="11">
        <v>0</v>
      </c>
      <c r="AU19" s="11">
        <v>0.5</v>
      </c>
      <c r="AV19" s="11">
        <v>0</v>
      </c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</row>
    <row r="20" spans="1:66" ht="16.5" thickBot="1">
      <c r="A20" s="21">
        <v>18</v>
      </c>
      <c r="B20" s="85">
        <v>0.4701623459816272</v>
      </c>
      <c r="C20" s="86">
        <v>0.458257569495584</v>
      </c>
      <c r="I20" s="45"/>
      <c r="J20" s="46"/>
      <c r="K20" s="46"/>
      <c r="L20" s="46"/>
      <c r="M20" s="46"/>
      <c r="N20" s="47"/>
      <c r="AH20" s="11">
        <v>0.09142381511628628</v>
      </c>
      <c r="AI20" s="11">
        <v>0</v>
      </c>
      <c r="AJ20" s="11">
        <v>0</v>
      </c>
      <c r="AK20" s="11">
        <v>0.04571190755814314</v>
      </c>
      <c r="AL20" s="11">
        <v>0</v>
      </c>
      <c r="AM20" s="11">
        <v>0.04571190755814314</v>
      </c>
      <c r="AN20" s="11">
        <v>0</v>
      </c>
      <c r="AO20" s="11"/>
      <c r="AP20" s="11"/>
      <c r="AQ20" s="11"/>
      <c r="AR20" s="11">
        <v>0.5</v>
      </c>
      <c r="AS20" s="11">
        <v>0</v>
      </c>
      <c r="AU20" s="11">
        <v>0.5</v>
      </c>
      <c r="AV20" s="11">
        <v>0</v>
      </c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6" ht="15.75">
      <c r="A21" s="21">
        <v>19</v>
      </c>
      <c r="B21" s="85">
        <v>0.3663475485325232</v>
      </c>
      <c r="C21" s="86">
        <v>0.3570714214271425</v>
      </c>
      <c r="AH21" s="11">
        <v>0.09650291595607996</v>
      </c>
      <c r="AI21" s="11">
        <v>0</v>
      </c>
      <c r="AJ21" s="11">
        <v>0</v>
      </c>
      <c r="AK21" s="11">
        <v>0.05079100839793682</v>
      </c>
      <c r="AL21" s="11">
        <v>0</v>
      </c>
      <c r="AM21" s="11">
        <v>0.05079100839793682</v>
      </c>
      <c r="AN21" s="11">
        <v>0</v>
      </c>
      <c r="AO21" s="11"/>
      <c r="AP21" s="11"/>
      <c r="AQ21" s="11"/>
      <c r="AR21" s="11">
        <v>0.5</v>
      </c>
      <c r="AS21" s="11">
        <v>0</v>
      </c>
      <c r="AU21" s="11">
        <v>0.5</v>
      </c>
      <c r="AV21" s="11">
        <v>0</v>
      </c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</row>
    <row r="22" spans="1:66" ht="15.75">
      <c r="A22" s="21">
        <v>20</v>
      </c>
      <c r="B22" s="85">
        <v>0.48936048492959283</v>
      </c>
      <c r="C22" s="86">
        <v>0.47696960070847283</v>
      </c>
      <c r="AH22" s="11">
        <v>0.10158201679587364</v>
      </c>
      <c r="AI22" s="11">
        <v>0</v>
      </c>
      <c r="AJ22" s="11">
        <v>0</v>
      </c>
      <c r="AK22" s="11">
        <v>0.05079100839793682</v>
      </c>
      <c r="AL22" s="11">
        <v>0</v>
      </c>
      <c r="AM22" s="11">
        <v>0.05079100839793682</v>
      </c>
      <c r="AN22" s="11">
        <v>0</v>
      </c>
      <c r="AO22" s="11"/>
      <c r="AP22" s="11"/>
      <c r="AQ22" s="11"/>
      <c r="AR22" s="11">
        <v>0.5</v>
      </c>
      <c r="AS22" s="11">
        <v>0</v>
      </c>
      <c r="AU22" s="11">
        <v>0.5</v>
      </c>
      <c r="AV22" s="11">
        <v>0</v>
      </c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</row>
    <row r="23" spans="1:66" ht="15.75">
      <c r="A23" s="21">
        <v>21</v>
      </c>
      <c r="B23" s="85">
        <v>0.5026246899500345</v>
      </c>
      <c r="C23" s="86">
        <v>0.4898979485566356</v>
      </c>
      <c r="AH23" s="11">
        <v>0.10666111763566732</v>
      </c>
      <c r="AI23" s="11">
        <v>0</v>
      </c>
      <c r="AJ23" s="11">
        <v>0</v>
      </c>
      <c r="AK23" s="11">
        <v>0.0558701092377305</v>
      </c>
      <c r="AL23" s="11">
        <v>0</v>
      </c>
      <c r="AM23" s="11">
        <v>0.0558701092377305</v>
      </c>
      <c r="AN23" s="11">
        <v>0</v>
      </c>
      <c r="AO23" s="11"/>
      <c r="AP23" s="11"/>
      <c r="AQ23" s="11"/>
      <c r="AR23" s="11">
        <v>0.5</v>
      </c>
      <c r="AS23" s="11">
        <v>0</v>
      </c>
      <c r="AU23" s="11">
        <v>0.5</v>
      </c>
      <c r="AV23" s="11">
        <v>0</v>
      </c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</row>
    <row r="24" spans="1:66" ht="15.75">
      <c r="A24" s="21">
        <v>22</v>
      </c>
      <c r="B24" s="85">
        <v>0.5104177855340404</v>
      </c>
      <c r="C24" s="86">
        <v>0.49749371855331</v>
      </c>
      <c r="AH24" s="11">
        <v>0.111740218475461</v>
      </c>
      <c r="AI24" s="11">
        <v>0</v>
      </c>
      <c r="AJ24" s="11">
        <v>0</v>
      </c>
      <c r="AK24" s="11">
        <v>0.0558701092377305</v>
      </c>
      <c r="AL24" s="11">
        <v>0</v>
      </c>
      <c r="AM24" s="11">
        <v>0.0558701092377305</v>
      </c>
      <c r="AN24" s="11">
        <v>0</v>
      </c>
      <c r="AO24" s="11"/>
      <c r="AP24" s="11"/>
      <c r="AQ24" s="11"/>
      <c r="AR24" s="11">
        <v>0.5</v>
      </c>
      <c r="AS24" s="11">
        <v>0</v>
      </c>
      <c r="AU24" s="11">
        <v>0.5</v>
      </c>
      <c r="AV24" s="11">
        <v>0</v>
      </c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</row>
    <row r="25" spans="1:66" ht="15.75">
      <c r="A25" s="21">
        <v>23</v>
      </c>
      <c r="B25" s="85">
        <v>0.3663475485325232</v>
      </c>
      <c r="C25" s="86">
        <v>0.3570714214271425</v>
      </c>
      <c r="F25" s="48"/>
      <c r="AH25" s="11">
        <v>0.11681931931525469</v>
      </c>
      <c r="AI25" s="11">
        <v>0</v>
      </c>
      <c r="AJ25" s="11">
        <v>0</v>
      </c>
      <c r="AK25" s="11">
        <v>0.060949210077524185</v>
      </c>
      <c r="AL25" s="11">
        <v>0</v>
      </c>
      <c r="AM25" s="11">
        <v>0.060949210077524185</v>
      </c>
      <c r="AN25" s="11">
        <v>0</v>
      </c>
      <c r="AO25" s="11"/>
      <c r="AP25" s="11"/>
      <c r="AQ25" s="11"/>
      <c r="AR25" s="11">
        <v>0.5</v>
      </c>
      <c r="AS25" s="11">
        <v>0</v>
      </c>
      <c r="AU25" s="11">
        <v>0.5</v>
      </c>
      <c r="AV25" s="11">
        <v>0</v>
      </c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</row>
    <row r="26" spans="1:66" ht="15.75">
      <c r="A26" s="21">
        <v>24</v>
      </c>
      <c r="B26" s="85">
        <v>0.4442616583193192</v>
      </c>
      <c r="C26" s="86">
        <v>0.4330127018922193</v>
      </c>
      <c r="AH26" s="11">
        <v>0.12189842015504837</v>
      </c>
      <c r="AI26" s="11">
        <v>0</v>
      </c>
      <c r="AJ26" s="11">
        <v>0</v>
      </c>
      <c r="AK26" s="11">
        <v>0.060949210077524185</v>
      </c>
      <c r="AL26" s="11">
        <v>0</v>
      </c>
      <c r="AM26" s="11">
        <v>0.060949210077524185</v>
      </c>
      <c r="AN26" s="11">
        <v>0</v>
      </c>
      <c r="AO26" s="11"/>
      <c r="AP26" s="11"/>
      <c r="AQ26" s="11"/>
      <c r="AR26" s="11">
        <v>0.5</v>
      </c>
      <c r="AS26" s="11">
        <v>0</v>
      </c>
      <c r="AU26" s="11">
        <v>0.5</v>
      </c>
      <c r="AV26" s="11">
        <v>0</v>
      </c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</row>
    <row r="27" spans="1:66" ht="15.75">
      <c r="A27" s="21">
        <v>25</v>
      </c>
      <c r="B27" s="85">
        <v>0.48936048492959283</v>
      </c>
      <c r="C27" s="86">
        <v>0.47696960070847283</v>
      </c>
      <c r="I27" s="49"/>
      <c r="AH27" s="11">
        <v>0.12697752099484205</v>
      </c>
      <c r="AI27" s="11">
        <v>0</v>
      </c>
      <c r="AJ27" s="11">
        <v>0</v>
      </c>
      <c r="AK27" s="11">
        <v>0.06602831091731787</v>
      </c>
      <c r="AL27" s="11">
        <v>0</v>
      </c>
      <c r="AM27" s="11">
        <v>0.06602831091731787</v>
      </c>
      <c r="AN27" s="11">
        <v>0</v>
      </c>
      <c r="AO27" s="11"/>
      <c r="AP27" s="11"/>
      <c r="AQ27" s="11"/>
      <c r="AR27" s="11">
        <v>0.5</v>
      </c>
      <c r="AS27" s="11">
        <v>0</v>
      </c>
      <c r="AU27" s="11">
        <v>0.5</v>
      </c>
      <c r="AV27" s="11">
        <v>0</v>
      </c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</row>
    <row r="28" spans="1:66" ht="15.75">
      <c r="A28" s="21">
        <v>26</v>
      </c>
      <c r="B28" s="85">
        <v>0.48936048492959283</v>
      </c>
      <c r="C28" s="86">
        <v>0.47696960070847283</v>
      </c>
      <c r="E28" s="73"/>
      <c r="AH28" s="11">
        <v>0.13205662183463573</v>
      </c>
      <c r="AI28" s="11">
        <v>0</v>
      </c>
      <c r="AJ28" s="11">
        <v>0</v>
      </c>
      <c r="AK28" s="11">
        <v>0.06602831091731787</v>
      </c>
      <c r="AL28" s="11">
        <v>0</v>
      </c>
      <c r="AM28" s="11">
        <v>0.06602831091731787</v>
      </c>
      <c r="AN28" s="11">
        <v>0</v>
      </c>
      <c r="AO28" s="11"/>
      <c r="AP28" s="11"/>
      <c r="AQ28" s="11"/>
      <c r="AR28" s="11">
        <v>0.5</v>
      </c>
      <c r="AS28" s="11">
        <v>0</v>
      </c>
      <c r="AU28" s="11">
        <v>0.5</v>
      </c>
      <c r="AV28" s="11">
        <v>0</v>
      </c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</row>
    <row r="29" spans="1:66" ht="15.75">
      <c r="A29" s="21">
        <v>27</v>
      </c>
      <c r="B29" s="85">
        <v>0.5104177855340404</v>
      </c>
      <c r="C29" s="86">
        <v>0.49749371855331</v>
      </c>
      <c r="E29" s="74"/>
      <c r="AH29" s="11">
        <v>0.13713572267442942</v>
      </c>
      <c r="AI29" s="11">
        <v>0</v>
      </c>
      <c r="AJ29" s="11">
        <v>0</v>
      </c>
      <c r="AK29" s="11">
        <v>0.07110741175711155</v>
      </c>
      <c r="AL29" s="11">
        <v>0</v>
      </c>
      <c r="AM29" s="11">
        <v>0.07110741175711155</v>
      </c>
      <c r="AN29" s="11">
        <v>0</v>
      </c>
      <c r="AO29" s="11"/>
      <c r="AP29" s="11"/>
      <c r="AQ29" s="11"/>
      <c r="AR29" s="11">
        <v>0.5</v>
      </c>
      <c r="AS29" s="11">
        <v>0</v>
      </c>
      <c r="AU29" s="11">
        <v>0.5</v>
      </c>
      <c r="AV29" s="11">
        <v>0</v>
      </c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ht="15.75">
      <c r="A30" s="21">
        <v>28</v>
      </c>
      <c r="B30" s="85">
        <v>0.512989176042577</v>
      </c>
      <c r="C30" s="86">
        <v>0.5</v>
      </c>
      <c r="AH30" s="11">
        <v>0.1422148235142231</v>
      </c>
      <c r="AI30" s="11">
        <v>0</v>
      </c>
      <c r="AJ30" s="11">
        <v>0</v>
      </c>
      <c r="AK30" s="11">
        <v>0.07110741175711155</v>
      </c>
      <c r="AL30" s="11">
        <v>0</v>
      </c>
      <c r="AM30" s="11">
        <v>0.07110741175711155</v>
      </c>
      <c r="AN30" s="11">
        <v>0</v>
      </c>
      <c r="AO30" s="11"/>
      <c r="AP30" s="11"/>
      <c r="AQ30" s="11"/>
      <c r="AR30" s="11">
        <v>0.5</v>
      </c>
      <c r="AS30" s="11">
        <v>0</v>
      </c>
      <c r="AU30" s="11">
        <v>0.5</v>
      </c>
      <c r="AV30" s="11">
        <v>0</v>
      </c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ht="15.75">
      <c r="A31" s="21">
        <v>29</v>
      </c>
      <c r="B31" s="85">
        <v>0.4442616583193192</v>
      </c>
      <c r="C31" s="86">
        <v>0.4330127018922193</v>
      </c>
      <c r="AH31" s="11">
        <v>0.14729392435401678</v>
      </c>
      <c r="AI31" s="11">
        <v>0</v>
      </c>
      <c r="AJ31" s="11">
        <v>0</v>
      </c>
      <c r="AK31" s="11">
        <v>0.07618651259690523</v>
      </c>
      <c r="AL31" s="11">
        <v>0</v>
      </c>
      <c r="AM31" s="11">
        <v>0.07618651259690523</v>
      </c>
      <c r="AN31" s="11">
        <v>0</v>
      </c>
      <c r="AO31" s="11"/>
      <c r="AP31" s="11"/>
      <c r="AQ31" s="11"/>
      <c r="AR31" s="11">
        <v>0.5</v>
      </c>
      <c r="AS31" s="11">
        <v>0</v>
      </c>
      <c r="AU31" s="11">
        <v>0.5</v>
      </c>
      <c r="AV31" s="11">
        <v>0</v>
      </c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1:66" ht="15.75">
      <c r="A32" s="21">
        <v>30</v>
      </c>
      <c r="B32" s="85">
        <v>0.512989176042577</v>
      </c>
      <c r="C32" s="86">
        <v>0.5</v>
      </c>
      <c r="AH32" s="11">
        <v>0.15237302519381046</v>
      </c>
      <c r="AI32" s="11">
        <v>0</v>
      </c>
      <c r="AJ32" s="11">
        <v>0</v>
      </c>
      <c r="AK32" s="11">
        <v>0.07618651259690523</v>
      </c>
      <c r="AL32" s="11">
        <v>0</v>
      </c>
      <c r="AM32" s="11">
        <v>0.07618651259690523</v>
      </c>
      <c r="AN32" s="11">
        <v>0</v>
      </c>
      <c r="AO32" s="11"/>
      <c r="AP32" s="11"/>
      <c r="AQ32" s="11"/>
      <c r="AR32" s="11">
        <v>0.5</v>
      </c>
      <c r="AS32" s="11">
        <v>0</v>
      </c>
      <c r="AU32" s="11">
        <v>0.5</v>
      </c>
      <c r="AV32" s="11">
        <v>0</v>
      </c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66" ht="15.75">
      <c r="A33" s="21">
        <v>31</v>
      </c>
      <c r="B33" s="85">
        <v>0.4442616583193192</v>
      </c>
      <c r="C33" s="86">
        <v>0.4330127018922193</v>
      </c>
      <c r="AH33" s="11">
        <v>0.15745212603360415</v>
      </c>
      <c r="AI33" s="11">
        <v>0</v>
      </c>
      <c r="AJ33" s="11">
        <v>0</v>
      </c>
      <c r="AK33" s="11">
        <v>0.08126561343669891</v>
      </c>
      <c r="AL33" s="11">
        <v>0</v>
      </c>
      <c r="AM33" s="11">
        <v>0.08126561343669891</v>
      </c>
      <c r="AN33" s="11">
        <v>0</v>
      </c>
      <c r="AO33" s="11"/>
      <c r="AP33" s="11"/>
      <c r="AQ33" s="11"/>
      <c r="AR33" s="11">
        <v>0.5</v>
      </c>
      <c r="AS33" s="11">
        <v>0</v>
      </c>
      <c r="AU33" s="11">
        <v>0.5</v>
      </c>
      <c r="AV33" s="11">
        <v>0</v>
      </c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ht="15.75">
      <c r="A34" s="21">
        <v>32</v>
      </c>
      <c r="B34" s="85">
        <v>0.5104177855340404</v>
      </c>
      <c r="C34" s="86">
        <v>0.49749371855331</v>
      </c>
      <c r="AH34" s="11">
        <v>0.16253122687339783</v>
      </c>
      <c r="AI34" s="11">
        <v>0</v>
      </c>
      <c r="AJ34" s="11">
        <v>0</v>
      </c>
      <c r="AK34" s="11">
        <v>0.08126561343669891</v>
      </c>
      <c r="AL34" s="11">
        <v>0</v>
      </c>
      <c r="AM34" s="11">
        <v>0.08126561343669891</v>
      </c>
      <c r="AN34" s="11">
        <v>0</v>
      </c>
      <c r="AO34" s="11"/>
      <c r="AP34" s="11"/>
      <c r="AQ34" s="11"/>
      <c r="AR34" s="11">
        <v>0.5</v>
      </c>
      <c r="AS34" s="11">
        <v>0</v>
      </c>
      <c r="AU34" s="11">
        <v>0.5</v>
      </c>
      <c r="AV34" s="11">
        <v>0</v>
      </c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ht="15.75">
      <c r="A35" s="21">
        <v>33</v>
      </c>
      <c r="B35" s="85">
        <v>0.5026246899500345</v>
      </c>
      <c r="C35" s="86">
        <v>0.4898979485566356</v>
      </c>
      <c r="AH35" s="11">
        <v>0.1676103277131915</v>
      </c>
      <c r="AI35" s="11">
        <v>0</v>
      </c>
      <c r="AJ35" s="11">
        <v>0</v>
      </c>
      <c r="AK35" s="11">
        <v>0.0863447142764926</v>
      </c>
      <c r="AL35" s="11">
        <v>0</v>
      </c>
      <c r="AM35" s="11">
        <v>0.0863447142764926</v>
      </c>
      <c r="AN35" s="11">
        <v>0</v>
      </c>
      <c r="AO35" s="11"/>
      <c r="AP35" s="11"/>
      <c r="AQ35" s="11"/>
      <c r="AR35" s="11">
        <v>0.5</v>
      </c>
      <c r="AS35" s="11">
        <v>0</v>
      </c>
      <c r="AU35" s="11">
        <v>0.5</v>
      </c>
      <c r="AV35" s="11">
        <v>0</v>
      </c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ht="15.75">
      <c r="A36" s="21">
        <v>34</v>
      </c>
      <c r="B36" s="85">
        <v>0.5104177855340404</v>
      </c>
      <c r="C36" s="86">
        <v>0.49749371855331</v>
      </c>
      <c r="AH36" s="11">
        <v>0.1726894285529852</v>
      </c>
      <c r="AI36" s="11">
        <v>0</v>
      </c>
      <c r="AJ36" s="11">
        <v>0</v>
      </c>
      <c r="AK36" s="11">
        <v>0.0863447142764926</v>
      </c>
      <c r="AL36" s="11">
        <v>0</v>
      </c>
      <c r="AM36" s="11">
        <v>0.0863447142764926</v>
      </c>
      <c r="AN36" s="11">
        <v>0</v>
      </c>
      <c r="AO36" s="11"/>
      <c r="AP36" s="11"/>
      <c r="AQ36" s="11"/>
      <c r="AR36" s="11">
        <v>0.5</v>
      </c>
      <c r="AS36" s="11">
        <v>0</v>
      </c>
      <c r="AU36" s="11">
        <v>0.5</v>
      </c>
      <c r="AV36" s="11">
        <v>0</v>
      </c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1:66" ht="15.75">
      <c r="A37" s="21">
        <v>35</v>
      </c>
      <c r="B37" s="85">
        <v>0.5026246899500345</v>
      </c>
      <c r="C37" s="86">
        <v>0.4898979485566356</v>
      </c>
      <c r="AH37" s="11">
        <v>0.17776852939277887</v>
      </c>
      <c r="AI37" s="11">
        <v>0</v>
      </c>
      <c r="AJ37" s="11">
        <v>0</v>
      </c>
      <c r="AK37" s="11">
        <v>0.09142381511628628</v>
      </c>
      <c r="AL37" s="11">
        <v>0</v>
      </c>
      <c r="AM37" s="11">
        <v>0.09142381511628628</v>
      </c>
      <c r="AN37" s="11">
        <v>0</v>
      </c>
      <c r="AO37" s="11"/>
      <c r="AP37" s="11"/>
      <c r="AQ37" s="11"/>
      <c r="AR37" s="11">
        <v>0.5</v>
      </c>
      <c r="AS37" s="11">
        <v>0</v>
      </c>
      <c r="AU37" s="11">
        <v>0.5</v>
      </c>
      <c r="AV37" s="11">
        <v>0</v>
      </c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ht="15.75">
      <c r="A38" s="21">
        <v>36</v>
      </c>
      <c r="B38" s="85">
        <v>0.5026246899500345</v>
      </c>
      <c r="C38" s="86">
        <v>0.4898979485566356</v>
      </c>
      <c r="AH38" s="11">
        <v>0.18284763023257256</v>
      </c>
      <c r="AI38" s="11">
        <v>0</v>
      </c>
      <c r="AJ38" s="11">
        <v>0</v>
      </c>
      <c r="AK38" s="11">
        <v>0.09142381511628628</v>
      </c>
      <c r="AL38" s="11">
        <v>0</v>
      </c>
      <c r="AM38" s="11">
        <v>0.09142381511628628</v>
      </c>
      <c r="AN38" s="11">
        <v>0</v>
      </c>
      <c r="AO38" s="11"/>
      <c r="AP38" s="11"/>
      <c r="AQ38" s="11"/>
      <c r="AR38" s="11">
        <v>0.5</v>
      </c>
      <c r="AS38" s="11">
        <v>0</v>
      </c>
      <c r="AU38" s="11">
        <v>0.5</v>
      </c>
      <c r="AV38" s="11">
        <v>0</v>
      </c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1:66" ht="15.75">
      <c r="A39" s="21">
        <v>37</v>
      </c>
      <c r="B39" s="85">
        <v>0.5104177855340404</v>
      </c>
      <c r="C39" s="86">
        <v>0.49749371855331</v>
      </c>
      <c r="AH39" s="11">
        <v>0.18792673107236624</v>
      </c>
      <c r="AI39" s="11">
        <v>0</v>
      </c>
      <c r="AJ39" s="11">
        <v>0</v>
      </c>
      <c r="AK39" s="11">
        <v>0.09650291595607996</v>
      </c>
      <c r="AL39" s="11">
        <v>0</v>
      </c>
      <c r="AM39" s="11">
        <v>0.09650291595607996</v>
      </c>
      <c r="AN39" s="11">
        <v>0</v>
      </c>
      <c r="AO39" s="11"/>
      <c r="AP39" s="11"/>
      <c r="AQ39" s="11"/>
      <c r="AR39" s="11">
        <v>0.5</v>
      </c>
      <c r="AS39" s="11">
        <v>0</v>
      </c>
      <c r="AU39" s="11">
        <v>0.5</v>
      </c>
      <c r="AV39" s="11">
        <v>0</v>
      </c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ht="15.75">
      <c r="A40" s="21">
        <v>38</v>
      </c>
      <c r="B40" s="85">
        <v>0.4442616583193192</v>
      </c>
      <c r="C40" s="86">
        <v>0.4330127018922193</v>
      </c>
      <c r="AH40" s="11">
        <v>0.19300583191215992</v>
      </c>
      <c r="AI40" s="11">
        <v>0</v>
      </c>
      <c r="AJ40" s="11">
        <v>0</v>
      </c>
      <c r="AK40" s="11">
        <v>0.09650291595607996</v>
      </c>
      <c r="AL40" s="11">
        <v>0</v>
      </c>
      <c r="AM40" s="11">
        <v>0.09650291595607996</v>
      </c>
      <c r="AN40" s="11">
        <v>0</v>
      </c>
      <c r="AO40" s="11"/>
      <c r="AP40" s="11"/>
      <c r="AQ40" s="11"/>
      <c r="AR40" s="11">
        <v>0.5</v>
      </c>
      <c r="AS40" s="11">
        <v>0</v>
      </c>
      <c r="AU40" s="11">
        <v>0.5</v>
      </c>
      <c r="AV40" s="11">
        <v>0</v>
      </c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</row>
    <row r="41" spans="1:66" ht="15.75">
      <c r="A41" s="21">
        <v>39</v>
      </c>
      <c r="B41" s="85">
        <v>0.4701623459816272</v>
      </c>
      <c r="C41" s="86">
        <v>0.458257569495584</v>
      </c>
      <c r="AH41" s="11">
        <v>0.1980849327519536</v>
      </c>
      <c r="AI41" s="11">
        <v>0</v>
      </c>
      <c r="AJ41" s="11">
        <v>0</v>
      </c>
      <c r="AK41" s="11">
        <v>0.10158201679587364</v>
      </c>
      <c r="AL41" s="11">
        <v>0</v>
      </c>
      <c r="AM41" s="11">
        <v>0.10158201679587364</v>
      </c>
      <c r="AN41" s="11">
        <v>0</v>
      </c>
      <c r="AO41" s="11"/>
      <c r="AP41" s="11"/>
      <c r="AQ41" s="11"/>
      <c r="AR41" s="11">
        <v>0.5</v>
      </c>
      <c r="AS41" s="11">
        <v>0</v>
      </c>
      <c r="AU41" s="11">
        <v>0.5</v>
      </c>
      <c r="AV41" s="11">
        <v>0</v>
      </c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</row>
    <row r="42" spans="1:66" ht="15.75">
      <c r="A42" s="21">
        <v>40</v>
      </c>
      <c r="B42" s="85">
        <v>0.48936048492959283</v>
      </c>
      <c r="C42" s="86">
        <v>0.47696960070847283</v>
      </c>
      <c r="AH42" s="11">
        <v>0.20316403359174728</v>
      </c>
      <c r="AI42" s="11">
        <v>0</v>
      </c>
      <c r="AJ42" s="11">
        <v>0</v>
      </c>
      <c r="AK42" s="11">
        <v>0.10158201679587364</v>
      </c>
      <c r="AL42" s="11">
        <v>0</v>
      </c>
      <c r="AM42" s="11">
        <v>0.10158201679587364</v>
      </c>
      <c r="AN42" s="11">
        <v>0</v>
      </c>
      <c r="AO42" s="11"/>
      <c r="AP42" s="11"/>
      <c r="AQ42" s="11"/>
      <c r="AR42" s="11">
        <v>0.5</v>
      </c>
      <c r="AS42" s="11">
        <v>0</v>
      </c>
      <c r="AU42" s="11">
        <v>0.5</v>
      </c>
      <c r="AV42" s="11">
        <v>0</v>
      </c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</row>
    <row r="43" spans="1:66" ht="15.75">
      <c r="A43" s="21">
        <v>41</v>
      </c>
      <c r="B43" s="85">
        <v>0.4701623459816272</v>
      </c>
      <c r="C43" s="86">
        <v>0.458257569495584</v>
      </c>
      <c r="AH43" s="11">
        <v>0.20824313443154097</v>
      </c>
      <c r="AI43" s="11">
        <v>0</v>
      </c>
      <c r="AJ43" s="11">
        <v>0</v>
      </c>
      <c r="AK43" s="11">
        <v>0.10666111763566732</v>
      </c>
      <c r="AL43" s="11">
        <v>0</v>
      </c>
      <c r="AM43" s="11">
        <v>0.10666111763566732</v>
      </c>
      <c r="AN43" s="11">
        <v>0</v>
      </c>
      <c r="AO43" s="11"/>
      <c r="AP43" s="11"/>
      <c r="AQ43" s="11"/>
      <c r="AR43" s="11">
        <v>0.5</v>
      </c>
      <c r="AS43" s="11">
        <v>0</v>
      </c>
      <c r="AU43" s="11">
        <v>0.5</v>
      </c>
      <c r="AV43" s="11">
        <v>0</v>
      </c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1:66" ht="15.75">
      <c r="A44" s="21">
        <v>42</v>
      </c>
      <c r="B44" s="85">
        <v>0.5026246899500345</v>
      </c>
      <c r="C44" s="86">
        <v>0.4898979485566356</v>
      </c>
      <c r="AH44" s="11">
        <v>0.21332223527133465</v>
      </c>
      <c r="AI44" s="11">
        <v>0</v>
      </c>
      <c r="AJ44" s="11">
        <v>0</v>
      </c>
      <c r="AK44" s="11">
        <v>0.10666111763566732</v>
      </c>
      <c r="AL44" s="11">
        <v>0</v>
      </c>
      <c r="AM44" s="11">
        <v>0.10666111763566732</v>
      </c>
      <c r="AN44" s="11">
        <v>0</v>
      </c>
      <c r="AO44" s="11"/>
      <c r="AP44" s="11"/>
      <c r="AQ44" s="11"/>
      <c r="AR44" s="11">
        <v>0.5</v>
      </c>
      <c r="AS44" s="11">
        <v>0</v>
      </c>
      <c r="AU44" s="11">
        <v>0.5</v>
      </c>
      <c r="AV44" s="11">
        <v>0</v>
      </c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</row>
    <row r="45" spans="1:66" ht="15.75">
      <c r="A45" s="21">
        <v>43</v>
      </c>
      <c r="B45" s="85">
        <v>0.48936048492959283</v>
      </c>
      <c r="C45" s="86">
        <v>0.47696960070847283</v>
      </c>
      <c r="AH45" s="11">
        <v>0.21840133611112833</v>
      </c>
      <c r="AI45" s="11">
        <v>0</v>
      </c>
      <c r="AJ45" s="11">
        <v>41</v>
      </c>
      <c r="AK45" s="11">
        <v>0.111740218475461</v>
      </c>
      <c r="AL45" s="11">
        <v>0</v>
      </c>
      <c r="AM45" s="11">
        <v>0.111740218475461</v>
      </c>
      <c r="AN45" s="11">
        <v>0</v>
      </c>
      <c r="AO45" s="11"/>
      <c r="AP45" s="11"/>
      <c r="AQ45" s="11"/>
      <c r="AR45" s="11">
        <v>0.5</v>
      </c>
      <c r="AS45" s="11">
        <v>0</v>
      </c>
      <c r="AU45" s="11">
        <v>0.5</v>
      </c>
      <c r="AV45" s="11">
        <v>0</v>
      </c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1:66" ht="15.75">
      <c r="A46" s="21">
        <v>44</v>
      </c>
      <c r="B46" s="85">
        <v>0.4701623459816272</v>
      </c>
      <c r="C46" s="86">
        <v>0.458257569495584</v>
      </c>
      <c r="AH46" s="11">
        <v>0.223480436950922</v>
      </c>
      <c r="AI46" s="11">
        <v>0</v>
      </c>
      <c r="AJ46" s="11">
        <v>0</v>
      </c>
      <c r="AK46" s="11">
        <v>0.111740218475461</v>
      </c>
      <c r="AL46" s="11">
        <v>0</v>
      </c>
      <c r="AM46" s="11">
        <v>0.111740218475461</v>
      </c>
      <c r="AN46" s="11">
        <v>0</v>
      </c>
      <c r="AO46" s="11"/>
      <c r="AP46" s="11"/>
      <c r="AQ46" s="11"/>
      <c r="AR46" s="11">
        <v>0.5</v>
      </c>
      <c r="AS46" s="11">
        <v>0</v>
      </c>
      <c r="AU46" s="11">
        <v>0.5</v>
      </c>
      <c r="AV46" s="11">
        <v>0</v>
      </c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</row>
    <row r="47" spans="1:66" ht="15.75">
      <c r="A47" s="21">
        <v>45</v>
      </c>
      <c r="B47" s="85">
        <v>0.5104177855340404</v>
      </c>
      <c r="C47" s="86">
        <v>0.49749371855331</v>
      </c>
      <c r="AH47" s="11">
        <v>0.2285595377907157</v>
      </c>
      <c r="AI47" s="11">
        <v>41</v>
      </c>
      <c r="AJ47" s="11">
        <v>0</v>
      </c>
      <c r="AK47" s="11">
        <v>0.11681931931525469</v>
      </c>
      <c r="AL47" s="11">
        <v>0</v>
      </c>
      <c r="AM47" s="11">
        <v>0.11681931931525469</v>
      </c>
      <c r="AN47" s="11">
        <v>0</v>
      </c>
      <c r="AO47" s="11"/>
      <c r="AP47" s="11"/>
      <c r="AQ47" s="11"/>
      <c r="AR47" s="11">
        <v>0.5</v>
      </c>
      <c r="AS47" s="11">
        <v>0</v>
      </c>
      <c r="AU47" s="11">
        <v>0.5</v>
      </c>
      <c r="AV47" s="11">
        <v>0</v>
      </c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6" ht="15.75">
      <c r="A48" s="21">
        <v>46</v>
      </c>
      <c r="B48" s="85">
        <v>0.512989176042577</v>
      </c>
      <c r="C48" s="86">
        <v>0.5</v>
      </c>
      <c r="AH48" s="11">
        <v>0.23363863863050938</v>
      </c>
      <c r="AI48" s="11">
        <v>0</v>
      </c>
      <c r="AJ48" s="11">
        <v>0</v>
      </c>
      <c r="AK48" s="11">
        <v>0.11681931931525469</v>
      </c>
      <c r="AL48" s="11">
        <v>0</v>
      </c>
      <c r="AM48" s="11">
        <v>0.11681931931525469</v>
      </c>
      <c r="AN48" s="11">
        <v>0</v>
      </c>
      <c r="AO48" s="11"/>
      <c r="AP48" s="11"/>
      <c r="AQ48" s="11"/>
      <c r="AR48" s="11">
        <v>0.5</v>
      </c>
      <c r="AS48" s="11">
        <v>0</v>
      </c>
      <c r="AU48" s="11">
        <v>0.5</v>
      </c>
      <c r="AV48" s="11">
        <v>0</v>
      </c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1:66" ht="15.75">
      <c r="A49" s="21">
        <v>47</v>
      </c>
      <c r="B49" s="85">
        <v>0.5026246899500345</v>
      </c>
      <c r="C49" s="86">
        <v>0.4898979485566356</v>
      </c>
      <c r="AH49" s="11">
        <v>0.23871773947030306</v>
      </c>
      <c r="AI49" s="11">
        <v>0</v>
      </c>
      <c r="AJ49" s="11">
        <v>0</v>
      </c>
      <c r="AK49" s="11">
        <v>0.12189842015504837</v>
      </c>
      <c r="AL49" s="11">
        <v>0</v>
      </c>
      <c r="AM49" s="11">
        <v>0.12189842015504837</v>
      </c>
      <c r="AN49" s="11">
        <v>0</v>
      </c>
      <c r="AO49" s="11"/>
      <c r="AP49" s="11"/>
      <c r="AQ49" s="11"/>
      <c r="AR49" s="11">
        <v>0.5</v>
      </c>
      <c r="AS49" s="11">
        <v>0</v>
      </c>
      <c r="AU49" s="11">
        <v>0.5</v>
      </c>
      <c r="AV49" s="11">
        <v>0</v>
      </c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1:66" ht="15.75">
      <c r="A50" s="21">
        <v>48</v>
      </c>
      <c r="B50" s="85">
        <v>0.5104177855340404</v>
      </c>
      <c r="C50" s="86">
        <v>0.49749371855331</v>
      </c>
      <c r="AH50" s="11">
        <v>0.24379684031009674</v>
      </c>
      <c r="AI50" s="11">
        <v>0</v>
      </c>
      <c r="AJ50" s="11">
        <v>0</v>
      </c>
      <c r="AK50" s="11">
        <v>0.12189842015504837</v>
      </c>
      <c r="AL50" s="11">
        <v>0</v>
      </c>
      <c r="AM50" s="11">
        <v>0.12189842015504837</v>
      </c>
      <c r="AN50" s="11">
        <v>0</v>
      </c>
      <c r="AO50" s="11"/>
      <c r="AP50" s="11"/>
      <c r="AQ50" s="11"/>
      <c r="AR50" s="11">
        <v>0.5</v>
      </c>
      <c r="AS50" s="11">
        <v>0</v>
      </c>
      <c r="AU50" s="11">
        <v>0.5</v>
      </c>
      <c r="AV50" s="11">
        <v>0</v>
      </c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1:66" ht="15.75">
      <c r="A51" s="21">
        <v>49</v>
      </c>
      <c r="B51" s="85">
        <v>0.48936048492959283</v>
      </c>
      <c r="C51" s="86">
        <v>0.47696960070847283</v>
      </c>
      <c r="AH51" s="11">
        <v>0.24887594114989042</v>
      </c>
      <c r="AI51" s="11">
        <v>0</v>
      </c>
      <c r="AJ51" s="11">
        <v>0</v>
      </c>
      <c r="AK51" s="11">
        <v>0.12697752099484205</v>
      </c>
      <c r="AL51" s="11">
        <v>0</v>
      </c>
      <c r="AM51" s="11">
        <v>0.12697752099484205</v>
      </c>
      <c r="AN51" s="11">
        <v>0</v>
      </c>
      <c r="AO51" s="11"/>
      <c r="AP51" s="11"/>
      <c r="AQ51" s="11"/>
      <c r="AR51" s="11">
        <v>0.5</v>
      </c>
      <c r="AS51" s="11">
        <v>0</v>
      </c>
      <c r="AU51" s="11">
        <v>0.5</v>
      </c>
      <c r="AV51" s="11">
        <v>0</v>
      </c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1:66" ht="15.75">
      <c r="A52" s="21">
        <v>50</v>
      </c>
      <c r="B52" s="85">
        <v>0.5026246899500345</v>
      </c>
      <c r="C52" s="86">
        <v>0.4898979485566356</v>
      </c>
      <c r="AH52" s="11">
        <v>0.2539550419896841</v>
      </c>
      <c r="AI52" s="11">
        <v>0</v>
      </c>
      <c r="AJ52" s="11">
        <v>0</v>
      </c>
      <c r="AK52" s="11">
        <v>0.12697752099484205</v>
      </c>
      <c r="AL52" s="11">
        <v>0</v>
      </c>
      <c r="AM52" s="11">
        <v>0.12697752099484205</v>
      </c>
      <c r="AN52" s="11">
        <v>0</v>
      </c>
      <c r="AO52" s="11"/>
      <c r="AP52" s="11"/>
      <c r="AQ52" s="11"/>
      <c r="AR52" s="11">
        <v>0.5</v>
      </c>
      <c r="AS52" s="11">
        <v>0</v>
      </c>
      <c r="AU52" s="11">
        <v>0.5</v>
      </c>
      <c r="AV52" s="11">
        <v>0</v>
      </c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1:66" ht="15.75">
      <c r="A53" s="21">
        <v>51</v>
      </c>
      <c r="B53" s="85">
        <v>0.3077935056255462</v>
      </c>
      <c r="C53" s="86">
        <v>0.3</v>
      </c>
      <c r="AH53" s="11">
        <v>0.2590341428294778</v>
      </c>
      <c r="AI53" s="11">
        <v>0</v>
      </c>
      <c r="AJ53" s="11">
        <v>0</v>
      </c>
      <c r="AK53" s="11">
        <v>0.13205662183463573</v>
      </c>
      <c r="AL53" s="11">
        <v>0</v>
      </c>
      <c r="AM53" s="11">
        <v>0.13205662183463573</v>
      </c>
      <c r="AN53" s="11">
        <v>0</v>
      </c>
      <c r="AO53" s="11"/>
      <c r="AP53" s="11"/>
      <c r="AQ53" s="11"/>
      <c r="AR53" s="11">
        <v>0.5</v>
      </c>
      <c r="AS53" s="11">
        <v>0</v>
      </c>
      <c r="AU53" s="11">
        <v>0.5</v>
      </c>
      <c r="AV53" s="11">
        <v>0</v>
      </c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1:66" ht="15.75">
      <c r="A54" s="21">
        <v>52</v>
      </c>
      <c r="B54" s="85">
        <v>0.512989176042577</v>
      </c>
      <c r="C54" s="86">
        <v>0.5</v>
      </c>
      <c r="AH54" s="11">
        <v>0.26411324366927147</v>
      </c>
      <c r="AI54" s="11">
        <v>0</v>
      </c>
      <c r="AJ54" s="11">
        <v>0</v>
      </c>
      <c r="AK54" s="11">
        <v>0.13205662183463573</v>
      </c>
      <c r="AL54" s="11">
        <v>0</v>
      </c>
      <c r="AM54" s="11">
        <v>0.13205662183463573</v>
      </c>
      <c r="AN54" s="11">
        <v>0</v>
      </c>
      <c r="AO54" s="11"/>
      <c r="AP54" s="11"/>
      <c r="AQ54" s="11"/>
      <c r="AU54" s="11">
        <v>0.5</v>
      </c>
      <c r="AV54" s="11">
        <v>0</v>
      </c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  <row r="55" spans="1:66" ht="15.75">
      <c r="A55" s="21">
        <v>53</v>
      </c>
      <c r="B55" s="85">
        <v>0.512989176042577</v>
      </c>
      <c r="C55" s="86">
        <v>0.5</v>
      </c>
      <c r="AH55" s="11">
        <v>0.26919234450906515</v>
      </c>
      <c r="AI55" s="11">
        <v>0</v>
      </c>
      <c r="AJ55" s="11">
        <v>0</v>
      </c>
      <c r="AK55" s="11">
        <v>0.13713572267442942</v>
      </c>
      <c r="AL55" s="11">
        <v>0</v>
      </c>
      <c r="AM55" s="11">
        <v>0.13713572267442942</v>
      </c>
      <c r="AN55" s="11">
        <v>0</v>
      </c>
      <c r="AO55" s="11"/>
      <c r="AP55" s="11"/>
      <c r="AQ55" s="11"/>
      <c r="AU55" s="11">
        <v>0.5</v>
      </c>
      <c r="AV55" s="11">
        <v>0</v>
      </c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</row>
    <row r="56" spans="1:66" ht="15.75">
      <c r="A56" s="21">
        <v>54</v>
      </c>
      <c r="B56" s="85">
        <v>0.4442616583193192</v>
      </c>
      <c r="C56" s="86">
        <v>0.4330127018922193</v>
      </c>
      <c r="AH56" s="11">
        <v>0.27427144534885883</v>
      </c>
      <c r="AI56" s="11">
        <v>0</v>
      </c>
      <c r="AJ56" s="11">
        <v>0</v>
      </c>
      <c r="AK56" s="11">
        <v>0.13713572267442942</v>
      </c>
      <c r="AL56" s="11">
        <v>0</v>
      </c>
      <c r="AM56" s="11">
        <v>0.13713572267442942</v>
      </c>
      <c r="AN56" s="11">
        <v>0</v>
      </c>
      <c r="AO56" s="11"/>
      <c r="AP56" s="11"/>
      <c r="AQ56" s="11"/>
      <c r="AU56" s="11">
        <v>0.5</v>
      </c>
      <c r="AV56" s="11">
        <v>0</v>
      </c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</row>
    <row r="57" spans="1:66" ht="15.75">
      <c r="A57" s="21">
        <v>55</v>
      </c>
      <c r="B57" s="85">
        <v>0.4442616583193192</v>
      </c>
      <c r="C57" s="86">
        <v>0.4330127018922193</v>
      </c>
      <c r="AH57" s="11">
        <v>0.2793505461886525</v>
      </c>
      <c r="AI57" s="11">
        <v>0</v>
      </c>
      <c r="AJ57" s="11">
        <v>0</v>
      </c>
      <c r="AK57" s="11">
        <v>0.1422148235142231</v>
      </c>
      <c r="AL57" s="11">
        <v>0</v>
      </c>
      <c r="AM57" s="11">
        <v>0.1422148235142231</v>
      </c>
      <c r="AN57" s="11">
        <v>0</v>
      </c>
      <c r="AO57" s="11"/>
      <c r="AP57" s="11"/>
      <c r="AQ57" s="11"/>
      <c r="AU57" s="11">
        <v>0.5</v>
      </c>
      <c r="AV57" s="11">
        <v>0</v>
      </c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</row>
    <row r="58" spans="1:66" ht="15.75">
      <c r="A58" s="21">
        <v>56</v>
      </c>
      <c r="B58" s="85">
        <v>0.512989176042577</v>
      </c>
      <c r="C58" s="86">
        <v>0.5</v>
      </c>
      <c r="AH58" s="11">
        <v>0.2844296470284462</v>
      </c>
      <c r="AI58" s="11">
        <v>0</v>
      </c>
      <c r="AJ58" s="11">
        <v>0</v>
      </c>
      <c r="AK58" s="11">
        <v>0.1422148235142231</v>
      </c>
      <c r="AL58" s="11">
        <v>0</v>
      </c>
      <c r="AM58" s="11">
        <v>0.1422148235142231</v>
      </c>
      <c r="AN58" s="11">
        <v>0</v>
      </c>
      <c r="AO58" s="11"/>
      <c r="AP58" s="11"/>
      <c r="AQ58" s="11"/>
      <c r="AU58" s="11">
        <v>0.5</v>
      </c>
      <c r="AV58" s="11">
        <v>0</v>
      </c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</row>
    <row r="59" spans="1:66" ht="15.75">
      <c r="A59" s="21">
        <v>57</v>
      </c>
      <c r="B59" s="85">
        <v>0.4442616583193192</v>
      </c>
      <c r="C59" s="86">
        <v>0.4330127018922193</v>
      </c>
      <c r="AH59" s="11">
        <v>0.2895087478682399</v>
      </c>
      <c r="AI59" s="11">
        <v>0</v>
      </c>
      <c r="AJ59" s="11">
        <v>0</v>
      </c>
      <c r="AK59" s="11">
        <v>0.14729392435401678</v>
      </c>
      <c r="AL59" s="11">
        <v>0</v>
      </c>
      <c r="AM59" s="11">
        <v>0.14729392435401678</v>
      </c>
      <c r="AN59" s="11">
        <v>0</v>
      </c>
      <c r="AO59" s="11"/>
      <c r="AP59" s="11"/>
      <c r="AQ59" s="11"/>
      <c r="AU59" s="11">
        <v>0.5</v>
      </c>
      <c r="AV59" s="11">
        <v>0</v>
      </c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1:66" ht="15.75">
      <c r="A60" s="21">
        <v>58</v>
      </c>
      <c r="B60" s="85">
        <v>0.48936048492959283</v>
      </c>
      <c r="C60" s="86">
        <v>0.47696960070847283</v>
      </c>
      <c r="AH60" s="11">
        <v>0.29458784870803356</v>
      </c>
      <c r="AI60" s="11">
        <v>0</v>
      </c>
      <c r="AJ60" s="11">
        <v>0</v>
      </c>
      <c r="AK60" s="11">
        <v>0.14729392435401678</v>
      </c>
      <c r="AL60" s="11">
        <v>0</v>
      </c>
      <c r="AM60" s="11">
        <v>0.14729392435401678</v>
      </c>
      <c r="AN60" s="11">
        <v>0</v>
      </c>
      <c r="AO60" s="11"/>
      <c r="AP60" s="11"/>
      <c r="AQ60" s="11"/>
      <c r="AU60" s="11">
        <v>0.5</v>
      </c>
      <c r="AV60" s="11">
        <v>0</v>
      </c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1:66" ht="15.75">
      <c r="A61" s="21">
        <v>59</v>
      </c>
      <c r="B61" s="85">
        <v>0.4701623459816272</v>
      </c>
      <c r="C61" s="86">
        <v>0.458257569495584</v>
      </c>
      <c r="AH61" s="11">
        <v>0.29966694954782724</v>
      </c>
      <c r="AI61" s="11">
        <v>0</v>
      </c>
      <c r="AJ61" s="11">
        <v>0</v>
      </c>
      <c r="AK61" s="11">
        <v>0.15237302519381046</v>
      </c>
      <c r="AL61" s="11">
        <v>0</v>
      </c>
      <c r="AM61" s="11">
        <v>0.15237302519381046</v>
      </c>
      <c r="AN61" s="11">
        <v>0</v>
      </c>
      <c r="AO61" s="11"/>
      <c r="AP61" s="11"/>
      <c r="AQ61" s="11"/>
      <c r="AU61" s="11">
        <v>0.5</v>
      </c>
      <c r="AV61" s="11">
        <v>0</v>
      </c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</row>
    <row r="62" spans="1:66" ht="15.75">
      <c r="A62" s="21">
        <v>60</v>
      </c>
      <c r="B62" s="85">
        <v>0.5026246899500345</v>
      </c>
      <c r="C62" s="86">
        <v>0.4898979485566356</v>
      </c>
      <c r="AH62" s="11">
        <v>0.3047460503876209</v>
      </c>
      <c r="AI62" s="11">
        <v>0</v>
      </c>
      <c r="AJ62" s="11">
        <v>123</v>
      </c>
      <c r="AK62" s="11">
        <v>0.15237302519381046</v>
      </c>
      <c r="AL62" s="11">
        <v>0</v>
      </c>
      <c r="AM62" s="11">
        <v>0.15237302519381046</v>
      </c>
      <c r="AN62" s="11">
        <v>0</v>
      </c>
      <c r="AO62" s="11"/>
      <c r="AP62" s="11"/>
      <c r="AQ62" s="11"/>
      <c r="AU62" s="11">
        <v>0.5</v>
      </c>
      <c r="AV62" s="11">
        <v>0</v>
      </c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</row>
    <row r="63" spans="1:66" ht="15.75">
      <c r="A63" s="21">
        <v>61</v>
      </c>
      <c r="B63" s="85">
        <v>0.4701623459816272</v>
      </c>
      <c r="C63" s="86">
        <v>0.458257569495584</v>
      </c>
      <c r="AH63" s="11">
        <v>0.3098251512274146</v>
      </c>
      <c r="AI63" s="11">
        <v>123</v>
      </c>
      <c r="AJ63" s="11">
        <v>0</v>
      </c>
      <c r="AK63" s="11">
        <v>0.15745212603360415</v>
      </c>
      <c r="AL63" s="11">
        <v>0</v>
      </c>
      <c r="AM63" s="11">
        <v>0.15745212603360415</v>
      </c>
      <c r="AN63" s="11">
        <v>0</v>
      </c>
      <c r="AO63" s="11"/>
      <c r="AP63" s="11"/>
      <c r="AQ63" s="11"/>
      <c r="AU63" s="11">
        <v>0.5</v>
      </c>
      <c r="AV63" s="11">
        <v>0</v>
      </c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</row>
    <row r="64" spans="1:66" ht="15.75">
      <c r="A64" s="21">
        <v>62</v>
      </c>
      <c r="B64" s="85">
        <v>0.5104177855340404</v>
      </c>
      <c r="C64" s="86">
        <v>0.49749371855331</v>
      </c>
      <c r="AH64" s="11">
        <v>0.3149042520672083</v>
      </c>
      <c r="AI64" s="11">
        <v>0</v>
      </c>
      <c r="AJ64" s="11">
        <v>0</v>
      </c>
      <c r="AK64" s="11">
        <v>0.15745212603360415</v>
      </c>
      <c r="AL64" s="11">
        <v>0</v>
      </c>
      <c r="AM64" s="11">
        <v>0.15745212603360415</v>
      </c>
      <c r="AN64" s="11">
        <v>0</v>
      </c>
      <c r="AO64" s="11"/>
      <c r="AP64" s="11"/>
      <c r="AQ64" s="11"/>
      <c r="AU64" s="11">
        <v>0.5</v>
      </c>
      <c r="AV64" s="11">
        <v>0</v>
      </c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</row>
    <row r="65" spans="1:66" ht="15.75">
      <c r="A65" s="21">
        <v>63</v>
      </c>
      <c r="B65" s="85">
        <v>0.5104177855340404</v>
      </c>
      <c r="C65" s="86">
        <v>0.49749371855331</v>
      </c>
      <c r="AH65" s="11">
        <v>0.31998335290700197</v>
      </c>
      <c r="AI65" s="11">
        <v>0</v>
      </c>
      <c r="AJ65" s="11">
        <v>0</v>
      </c>
      <c r="AK65" s="11">
        <v>0.16253122687339783</v>
      </c>
      <c r="AL65" s="11">
        <v>0</v>
      </c>
      <c r="AM65" s="11">
        <v>0.16253122687339783</v>
      </c>
      <c r="AN65" s="11">
        <v>0</v>
      </c>
      <c r="AO65" s="11"/>
      <c r="AP65" s="11"/>
      <c r="AQ65" s="11"/>
      <c r="AU65" s="11">
        <v>0.5</v>
      </c>
      <c r="AV65" s="11">
        <v>0</v>
      </c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</row>
    <row r="66" spans="1:66" ht="15.75">
      <c r="A66" s="21">
        <v>64</v>
      </c>
      <c r="B66" s="85">
        <v>0.48936048492959283</v>
      </c>
      <c r="C66" s="86">
        <v>0.47696960070847283</v>
      </c>
      <c r="AH66" s="11">
        <v>0.32506245374679565</v>
      </c>
      <c r="AI66" s="11">
        <v>0</v>
      </c>
      <c r="AJ66" s="11">
        <v>0</v>
      </c>
      <c r="AK66" s="11">
        <v>0.16253122687339783</v>
      </c>
      <c r="AL66" s="11">
        <v>0</v>
      </c>
      <c r="AM66" s="11">
        <v>0.16253122687339783</v>
      </c>
      <c r="AN66" s="11">
        <v>0</v>
      </c>
      <c r="AO66" s="11"/>
      <c r="AP66" s="11"/>
      <c r="AQ66" s="11"/>
      <c r="AU66" s="11">
        <v>0.5</v>
      </c>
      <c r="AV66" s="11">
        <v>0</v>
      </c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1:66" ht="15.75">
      <c r="A67" s="21">
        <v>65</v>
      </c>
      <c r="B67" s="85">
        <v>0.4442616583193192</v>
      </c>
      <c r="C67" s="86">
        <v>0.4330127018922193</v>
      </c>
      <c r="AH67" s="11">
        <v>0.33014155458658934</v>
      </c>
      <c r="AI67" s="11">
        <v>0</v>
      </c>
      <c r="AJ67" s="11">
        <v>0</v>
      </c>
      <c r="AK67" s="11">
        <v>0.1676103277131915</v>
      </c>
      <c r="AL67" s="11">
        <v>0</v>
      </c>
      <c r="AM67" s="11">
        <v>0.1676103277131915</v>
      </c>
      <c r="AN67" s="11">
        <v>0</v>
      </c>
      <c r="AO67" s="11"/>
      <c r="AP67" s="11"/>
      <c r="AQ67" s="11"/>
      <c r="AU67" s="11">
        <v>0.5</v>
      </c>
      <c r="AV67" s="11">
        <v>0</v>
      </c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</row>
    <row r="68" spans="1:66" ht="15.75">
      <c r="A68" s="21">
        <v>66</v>
      </c>
      <c r="B68" s="85">
        <v>0.5104177855340404</v>
      </c>
      <c r="C68" s="86">
        <v>0.49749371855331</v>
      </c>
      <c r="AH68" s="11">
        <v>0.335220655426383</v>
      </c>
      <c r="AI68" s="11">
        <v>0</v>
      </c>
      <c r="AJ68" s="11">
        <v>0</v>
      </c>
      <c r="AK68" s="11">
        <v>0.1676103277131915</v>
      </c>
      <c r="AL68" s="11">
        <v>0</v>
      </c>
      <c r="AM68" s="11">
        <v>0.1676103277131915</v>
      </c>
      <c r="AN68" s="11">
        <v>0</v>
      </c>
      <c r="AO68" s="11"/>
      <c r="AP68" s="11"/>
      <c r="AQ68" s="11"/>
      <c r="AU68" s="11">
        <v>0.5</v>
      </c>
      <c r="AV68" s="11">
        <v>0</v>
      </c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</row>
    <row r="69" spans="1:66" ht="15.75">
      <c r="A69" s="21">
        <v>67</v>
      </c>
      <c r="B69" s="85">
        <v>0.4701623459816272</v>
      </c>
      <c r="C69" s="86">
        <v>0.458257569495584</v>
      </c>
      <c r="AH69" s="11">
        <v>0.3402997562661767</v>
      </c>
      <c r="AI69" s="11">
        <v>0</v>
      </c>
      <c r="AJ69" s="11">
        <v>0</v>
      </c>
      <c r="AK69" s="11">
        <v>0.1726894285529852</v>
      </c>
      <c r="AL69" s="11">
        <v>0</v>
      </c>
      <c r="AM69" s="11">
        <v>0.1726894285529852</v>
      </c>
      <c r="AN69" s="11">
        <v>0</v>
      </c>
      <c r="AO69" s="11"/>
      <c r="AP69" s="11"/>
      <c r="AQ69" s="11"/>
      <c r="AU69" s="11">
        <v>0.5</v>
      </c>
      <c r="AV69" s="11">
        <v>0</v>
      </c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</row>
    <row r="70" spans="1:66" ht="15.75">
      <c r="A70" s="21">
        <v>68</v>
      </c>
      <c r="B70" s="85">
        <v>0.512989176042577</v>
      </c>
      <c r="C70" s="86">
        <v>0.5</v>
      </c>
      <c r="AH70" s="11">
        <v>0.3453788571059704</v>
      </c>
      <c r="AI70" s="11">
        <v>0</v>
      </c>
      <c r="AJ70" s="11">
        <v>0</v>
      </c>
      <c r="AK70" s="11">
        <v>0.1726894285529852</v>
      </c>
      <c r="AL70" s="11">
        <v>0</v>
      </c>
      <c r="AM70" s="11">
        <v>0.1726894285529852</v>
      </c>
      <c r="AN70" s="11">
        <v>0</v>
      </c>
      <c r="AO70" s="11"/>
      <c r="AP70" s="11"/>
      <c r="AQ70" s="11"/>
      <c r="AU70" s="11">
        <v>0.5</v>
      </c>
      <c r="AV70" s="11">
        <v>0</v>
      </c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</row>
    <row r="71" spans="1:66" ht="15.75">
      <c r="A71" s="21">
        <v>69</v>
      </c>
      <c r="B71" s="85">
        <v>0.4701623459816272</v>
      </c>
      <c r="C71" s="86">
        <v>0.458257569495584</v>
      </c>
      <c r="AH71" s="11">
        <v>0.35045795794576406</v>
      </c>
      <c r="AI71" s="11">
        <v>0</v>
      </c>
      <c r="AJ71" s="11">
        <v>0</v>
      </c>
      <c r="AK71" s="11">
        <v>0.17776852939277887</v>
      </c>
      <c r="AL71" s="11">
        <v>0</v>
      </c>
      <c r="AM71" s="11">
        <v>0.17776852939277887</v>
      </c>
      <c r="AN71" s="11">
        <v>0</v>
      </c>
      <c r="AO71" s="11"/>
      <c r="AP71" s="11"/>
      <c r="AQ71" s="11"/>
      <c r="AU71" s="11">
        <v>0.5</v>
      </c>
      <c r="AV71" s="11">
        <v>0</v>
      </c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</row>
    <row r="72" spans="1:66" ht="15.75">
      <c r="A72" s="21">
        <v>70</v>
      </c>
      <c r="B72" s="85">
        <v>0.4442616583193192</v>
      </c>
      <c r="C72" s="86">
        <v>0.4330127018922193</v>
      </c>
      <c r="AH72" s="11">
        <v>0.35553705878555775</v>
      </c>
      <c r="AI72" s="11">
        <v>0</v>
      </c>
      <c r="AJ72" s="11">
        <v>0</v>
      </c>
      <c r="AK72" s="11">
        <v>0.17776852939277887</v>
      </c>
      <c r="AL72" s="11">
        <v>0</v>
      </c>
      <c r="AM72" s="11">
        <v>0.17776852939277887</v>
      </c>
      <c r="AN72" s="11">
        <v>0</v>
      </c>
      <c r="AO72" s="11"/>
      <c r="AP72" s="11"/>
      <c r="AQ72" s="11"/>
      <c r="AU72" s="11">
        <v>0.5</v>
      </c>
      <c r="AV72" s="11">
        <v>0</v>
      </c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</row>
    <row r="73" spans="1:66" ht="15.75">
      <c r="A73" s="21">
        <v>71</v>
      </c>
      <c r="B73" s="85">
        <v>0.3663475485325232</v>
      </c>
      <c r="C73" s="86">
        <v>0.3570714214271425</v>
      </c>
      <c r="AH73" s="11">
        <v>0.36061615962535143</v>
      </c>
      <c r="AI73" s="11">
        <v>0</v>
      </c>
      <c r="AJ73" s="11">
        <v>294</v>
      </c>
      <c r="AK73" s="11">
        <v>0.18284763023257256</v>
      </c>
      <c r="AL73" s="11">
        <v>0</v>
      </c>
      <c r="AM73" s="11">
        <v>0.18284763023257256</v>
      </c>
      <c r="AN73" s="11">
        <v>0</v>
      </c>
      <c r="AO73" s="11"/>
      <c r="AP73" s="11"/>
      <c r="AQ73" s="11"/>
      <c r="AU73" s="11">
        <v>0.5</v>
      </c>
      <c r="AV73" s="11">
        <v>0</v>
      </c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</row>
    <row r="74" spans="1:66" ht="15.75">
      <c r="A74" s="21">
        <v>72</v>
      </c>
      <c r="B74" s="85">
        <v>0.48936048492959283</v>
      </c>
      <c r="C74" s="86">
        <v>0.47696960070847283</v>
      </c>
      <c r="AH74" s="11">
        <v>0.3656952604651451</v>
      </c>
      <c r="AI74" s="11">
        <v>0</v>
      </c>
      <c r="AJ74" s="11">
        <v>0</v>
      </c>
      <c r="AK74" s="11">
        <v>0.18284763023257256</v>
      </c>
      <c r="AL74" s="11">
        <v>0</v>
      </c>
      <c r="AM74" s="11">
        <v>0.18284763023257256</v>
      </c>
      <c r="AN74" s="11">
        <v>0</v>
      </c>
      <c r="AO74" s="11"/>
      <c r="AP74" s="11"/>
      <c r="AQ74" s="11"/>
      <c r="AU74" s="11">
        <v>0.5</v>
      </c>
      <c r="AV74" s="11">
        <v>0</v>
      </c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</row>
    <row r="75" spans="1:66" ht="15.75">
      <c r="A75" s="21">
        <v>73</v>
      </c>
      <c r="B75" s="85">
        <v>0.5104177855340404</v>
      </c>
      <c r="C75" s="86">
        <v>0.49749371855331</v>
      </c>
      <c r="AH75" s="11">
        <v>0.3707743613049388</v>
      </c>
      <c r="AI75" s="11">
        <v>294</v>
      </c>
      <c r="AJ75" s="11">
        <v>0</v>
      </c>
      <c r="AK75" s="11">
        <v>0.18792673107236624</v>
      </c>
      <c r="AL75" s="11">
        <v>0</v>
      </c>
      <c r="AM75" s="11">
        <v>0.18792673107236624</v>
      </c>
      <c r="AN75" s="11">
        <v>0</v>
      </c>
      <c r="AO75" s="11"/>
      <c r="AP75" s="11"/>
      <c r="AQ75" s="11"/>
      <c r="AU75" s="11">
        <v>0.5</v>
      </c>
      <c r="AV75" s="11">
        <v>0</v>
      </c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</row>
    <row r="76" spans="1:66" ht="15.75">
      <c r="A76" s="21">
        <v>74</v>
      </c>
      <c r="B76" s="85">
        <v>0.5026246899500345</v>
      </c>
      <c r="C76" s="86">
        <v>0.4898979485566356</v>
      </c>
      <c r="AH76" s="11">
        <v>0.3758534621447325</v>
      </c>
      <c r="AI76" s="11">
        <v>0</v>
      </c>
      <c r="AJ76" s="11">
        <v>0</v>
      </c>
      <c r="AK76" s="11">
        <v>0.18792673107236624</v>
      </c>
      <c r="AL76" s="11">
        <v>0</v>
      </c>
      <c r="AM76" s="11">
        <v>0.18792673107236624</v>
      </c>
      <c r="AN76" s="11">
        <v>0</v>
      </c>
      <c r="AO76" s="11"/>
      <c r="AP76" s="11"/>
      <c r="AQ76" s="11"/>
      <c r="AU76" s="11">
        <v>0.5</v>
      </c>
      <c r="AV76" s="11">
        <v>0</v>
      </c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</row>
    <row r="77" spans="1:66" ht="15.75">
      <c r="A77" s="21">
        <v>75</v>
      </c>
      <c r="B77" s="85">
        <v>0.5026246899500345</v>
      </c>
      <c r="C77" s="86">
        <v>0.4898979485566356</v>
      </c>
      <c r="AH77" s="11">
        <v>0.38093256298452616</v>
      </c>
      <c r="AI77" s="11">
        <v>0</v>
      </c>
      <c r="AJ77" s="11">
        <v>0</v>
      </c>
      <c r="AK77" s="11">
        <v>0.19300583191215992</v>
      </c>
      <c r="AL77" s="11">
        <v>0</v>
      </c>
      <c r="AM77" s="11">
        <v>0.19300583191215992</v>
      </c>
      <c r="AN77" s="11">
        <v>0</v>
      </c>
      <c r="AO77" s="11"/>
      <c r="AP77" s="11"/>
      <c r="AQ77" s="11"/>
      <c r="AU77" s="11">
        <v>0.5</v>
      </c>
      <c r="AV77" s="11">
        <v>0</v>
      </c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</row>
    <row r="78" spans="1:66" ht="15.75">
      <c r="A78" s="21">
        <v>76</v>
      </c>
      <c r="B78" s="85">
        <v>0.5104177855340404</v>
      </c>
      <c r="C78" s="86">
        <v>0.49749371855331</v>
      </c>
      <c r="AH78" s="11">
        <v>0.38601166382431984</v>
      </c>
      <c r="AI78" s="11">
        <v>0</v>
      </c>
      <c r="AJ78" s="11">
        <v>0</v>
      </c>
      <c r="AK78" s="11">
        <v>0.19300583191215992</v>
      </c>
      <c r="AL78" s="11">
        <v>0</v>
      </c>
      <c r="AM78" s="11">
        <v>0.19300583191215992</v>
      </c>
      <c r="AN78" s="11">
        <v>0</v>
      </c>
      <c r="AO78" s="11"/>
      <c r="AP78" s="11"/>
      <c r="AQ78" s="11"/>
      <c r="AU78" s="11">
        <v>0.5</v>
      </c>
      <c r="AV78" s="11">
        <v>0</v>
      </c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</row>
    <row r="79" spans="1:66" ht="15.75">
      <c r="A79" s="21">
        <v>77</v>
      </c>
      <c r="B79" s="85">
        <v>0.3663475485325232</v>
      </c>
      <c r="C79" s="86">
        <v>0.3570714214271425</v>
      </c>
      <c r="AH79" s="11">
        <v>0.3910907646641135</v>
      </c>
      <c r="AI79" s="11">
        <v>0</v>
      </c>
      <c r="AJ79" s="11">
        <v>0</v>
      </c>
      <c r="AK79" s="11">
        <v>0.1980849327519536</v>
      </c>
      <c r="AL79" s="11">
        <v>0</v>
      </c>
      <c r="AM79" s="11">
        <v>0.1980849327519536</v>
      </c>
      <c r="AN79" s="11">
        <v>0</v>
      </c>
      <c r="AO79" s="11"/>
      <c r="AP79" s="11"/>
      <c r="AQ79" s="11"/>
      <c r="AU79" s="11">
        <v>0.5</v>
      </c>
      <c r="AV79" s="11">
        <v>0</v>
      </c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</row>
    <row r="80" spans="1:66" ht="15.75">
      <c r="A80" s="21">
        <v>78</v>
      </c>
      <c r="B80" s="85">
        <v>0.5104177855340404</v>
      </c>
      <c r="C80" s="86">
        <v>0.49749371855331</v>
      </c>
      <c r="AH80" s="11">
        <v>0.3961698655039072</v>
      </c>
      <c r="AI80" s="11">
        <v>0</v>
      </c>
      <c r="AJ80" s="11">
        <v>0</v>
      </c>
      <c r="AK80" s="11">
        <v>0.1980849327519536</v>
      </c>
      <c r="AL80" s="11">
        <v>0</v>
      </c>
      <c r="AM80" s="11">
        <v>0.1980849327519536</v>
      </c>
      <c r="AN80" s="11">
        <v>0</v>
      </c>
      <c r="AO80" s="11"/>
      <c r="AP80" s="11"/>
      <c r="AQ80" s="11"/>
      <c r="AU80" s="11">
        <v>0.5</v>
      </c>
      <c r="AV80" s="11">
        <v>0</v>
      </c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</row>
    <row r="81" spans="1:66" ht="15.75">
      <c r="A81" s="21">
        <v>79</v>
      </c>
      <c r="B81" s="85">
        <v>0.4442616583193192</v>
      </c>
      <c r="C81" s="86">
        <v>0.4330127018922193</v>
      </c>
      <c r="AH81" s="11">
        <v>0.4012489663437009</v>
      </c>
      <c r="AI81" s="11">
        <v>0</v>
      </c>
      <c r="AJ81" s="11">
        <v>558</v>
      </c>
      <c r="AK81" s="11">
        <v>0.20316403359174728</v>
      </c>
      <c r="AL81" s="11">
        <v>0</v>
      </c>
      <c r="AM81" s="11">
        <v>0.20316403359174728</v>
      </c>
      <c r="AN81" s="11">
        <v>0</v>
      </c>
      <c r="AO81" s="11"/>
      <c r="AP81" s="11"/>
      <c r="AQ81" s="11"/>
      <c r="AU81" s="11">
        <v>0.5</v>
      </c>
      <c r="AV81" s="11">
        <v>0</v>
      </c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</row>
    <row r="82" spans="1:66" ht="15.75">
      <c r="A82" s="21">
        <v>80</v>
      </c>
      <c r="B82" s="85">
        <v>0.5026246899500345</v>
      </c>
      <c r="C82" s="86">
        <v>0.4898979485566356</v>
      </c>
      <c r="AH82" s="11">
        <v>0.40632806718349457</v>
      </c>
      <c r="AI82" s="11">
        <v>0</v>
      </c>
      <c r="AJ82" s="11">
        <v>0</v>
      </c>
      <c r="AK82" s="11">
        <v>0.20316403359174728</v>
      </c>
      <c r="AL82" s="11">
        <v>0</v>
      </c>
      <c r="AM82" s="11">
        <v>0.20316403359174728</v>
      </c>
      <c r="AN82" s="11">
        <v>0</v>
      </c>
      <c r="AO82" s="11"/>
      <c r="AP82" s="11"/>
      <c r="AQ82" s="11"/>
      <c r="AU82" s="11">
        <v>0.5</v>
      </c>
      <c r="AV82" s="11">
        <v>0</v>
      </c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</row>
    <row r="83" spans="1:66" ht="15.75">
      <c r="A83" s="21">
        <v>81</v>
      </c>
      <c r="B83" s="85">
        <v>0.5026246899500345</v>
      </c>
      <c r="C83" s="86">
        <v>0.4898979485566356</v>
      </c>
      <c r="AH83" s="11">
        <v>0.41140716802328825</v>
      </c>
      <c r="AI83" s="11">
        <v>558</v>
      </c>
      <c r="AJ83" s="11">
        <v>0</v>
      </c>
      <c r="AK83" s="11">
        <v>0.20824313443154097</v>
      </c>
      <c r="AL83" s="11">
        <v>0</v>
      </c>
      <c r="AM83" s="11">
        <v>0.20824313443154097</v>
      </c>
      <c r="AN83" s="11">
        <v>0</v>
      </c>
      <c r="AO83" s="11"/>
      <c r="AP83" s="11"/>
      <c r="AQ83" s="11"/>
      <c r="AU83" s="11">
        <v>0.5</v>
      </c>
      <c r="AV83" s="11">
        <v>0</v>
      </c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1:66" ht="15.75">
      <c r="A84" s="21">
        <v>82</v>
      </c>
      <c r="B84" s="85">
        <v>0.5104177855340404</v>
      </c>
      <c r="C84" s="86">
        <v>0.49749371855331</v>
      </c>
      <c r="AH84" s="11">
        <v>0.41648626886308193</v>
      </c>
      <c r="AI84" s="11">
        <v>0</v>
      </c>
      <c r="AJ84" s="11">
        <v>0</v>
      </c>
      <c r="AK84" s="11">
        <v>0.20824313443154097</v>
      </c>
      <c r="AL84" s="11">
        <v>0</v>
      </c>
      <c r="AM84" s="11">
        <v>0.20824313443154097</v>
      </c>
      <c r="AN84" s="11">
        <v>0</v>
      </c>
      <c r="AO84" s="11"/>
      <c r="AP84" s="11"/>
      <c r="AQ84" s="11"/>
      <c r="AU84" s="11">
        <v>0.5</v>
      </c>
      <c r="AV84" s="11">
        <v>0</v>
      </c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</row>
    <row r="85" spans="1:66" ht="15.75">
      <c r="A85" s="21">
        <v>83</v>
      </c>
      <c r="B85" s="85">
        <v>0.4442616583193192</v>
      </c>
      <c r="C85" s="86">
        <v>0.4330127018922193</v>
      </c>
      <c r="AH85" s="11">
        <v>0.4215653697028756</v>
      </c>
      <c r="AI85" s="11">
        <v>0</v>
      </c>
      <c r="AJ85" s="11">
        <v>0</v>
      </c>
      <c r="AK85" s="11">
        <v>0.21332223527133465</v>
      </c>
      <c r="AL85" s="11">
        <v>0</v>
      </c>
      <c r="AM85" s="11">
        <v>0.21332223527133465</v>
      </c>
      <c r="AN85" s="11">
        <v>0</v>
      </c>
      <c r="AO85" s="11"/>
      <c r="AP85" s="11"/>
      <c r="AQ85" s="11"/>
      <c r="AU85" s="11">
        <v>0.5</v>
      </c>
      <c r="AV85" s="11">
        <v>0</v>
      </c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</row>
    <row r="86" spans="1:66" ht="15.75">
      <c r="A86" s="21">
        <v>84</v>
      </c>
      <c r="B86" s="85">
        <v>0.5104177855340404</v>
      </c>
      <c r="C86" s="86">
        <v>0.49749371855331</v>
      </c>
      <c r="AH86" s="11">
        <v>0.4266444705426693</v>
      </c>
      <c r="AI86" s="11">
        <v>0</v>
      </c>
      <c r="AJ86" s="11">
        <v>0</v>
      </c>
      <c r="AK86" s="11">
        <v>0.21332223527133465</v>
      </c>
      <c r="AL86" s="11">
        <v>0</v>
      </c>
      <c r="AM86" s="11">
        <v>0.21332223527133465</v>
      </c>
      <c r="AN86" s="11">
        <v>41</v>
      </c>
      <c r="AO86" s="11"/>
      <c r="AP86" s="11"/>
      <c r="AQ86" s="11"/>
      <c r="AU86" s="11">
        <v>0.5</v>
      </c>
      <c r="AV86" s="11">
        <v>0</v>
      </c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</row>
    <row r="87" spans="1:66" ht="15.75">
      <c r="A87" s="21">
        <v>85</v>
      </c>
      <c r="B87" s="85">
        <v>0.4103913408340616</v>
      </c>
      <c r="C87" s="86">
        <v>0.4</v>
      </c>
      <c r="AH87" s="11">
        <v>0.431723571382463</v>
      </c>
      <c r="AI87" s="11">
        <v>0</v>
      </c>
      <c r="AJ87" s="11">
        <v>0</v>
      </c>
      <c r="AK87" s="11">
        <v>0.21840133611112833</v>
      </c>
      <c r="AL87" s="11">
        <v>0</v>
      </c>
      <c r="AM87" s="11">
        <v>0.21840133611112833</v>
      </c>
      <c r="AN87" s="11">
        <v>41</v>
      </c>
      <c r="AO87" s="11"/>
      <c r="AP87" s="11"/>
      <c r="AQ87" s="11"/>
      <c r="AU87" s="11">
        <v>0.5</v>
      </c>
      <c r="AV87" s="11">
        <v>0</v>
      </c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</row>
    <row r="88" spans="1:66" ht="15.75">
      <c r="A88" s="21">
        <v>86</v>
      </c>
      <c r="B88" s="85">
        <v>0.4701623459816272</v>
      </c>
      <c r="C88" s="86">
        <v>0.458257569495584</v>
      </c>
      <c r="AH88" s="11">
        <v>0.43680267222225666</v>
      </c>
      <c r="AI88" s="11">
        <v>0</v>
      </c>
      <c r="AJ88" s="11">
        <v>855</v>
      </c>
      <c r="AK88" s="11">
        <v>0.21840133611112833</v>
      </c>
      <c r="AL88" s="11">
        <v>0</v>
      </c>
      <c r="AM88" s="11">
        <v>0.21840133611112833</v>
      </c>
      <c r="AN88" s="11">
        <v>0</v>
      </c>
      <c r="AO88" s="11"/>
      <c r="AP88" s="11"/>
      <c r="AQ88" s="11"/>
      <c r="AU88" s="11">
        <v>0.5</v>
      </c>
      <c r="AV88" s="11">
        <v>0</v>
      </c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66" ht="15.75">
      <c r="A89" s="21">
        <v>87</v>
      </c>
      <c r="B89" s="85">
        <v>0.512989176042577</v>
      </c>
      <c r="C89" s="86">
        <v>0.5</v>
      </c>
      <c r="AH89" s="11">
        <v>0.44188177306205034</v>
      </c>
      <c r="AI89" s="11">
        <v>0</v>
      </c>
      <c r="AJ89" s="11">
        <v>0</v>
      </c>
      <c r="AK89" s="11">
        <v>0.223480436950922</v>
      </c>
      <c r="AL89" s="11">
        <v>0</v>
      </c>
      <c r="AM89" s="11">
        <v>0.223480436950922</v>
      </c>
      <c r="AN89" s="11">
        <v>0</v>
      </c>
      <c r="AO89" s="11"/>
      <c r="AP89" s="11"/>
      <c r="AQ89" s="11"/>
      <c r="AU89" s="11">
        <v>0.5</v>
      </c>
      <c r="AV89" s="11">
        <v>0</v>
      </c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</row>
    <row r="90" spans="1:66" ht="15.75">
      <c r="A90" s="21">
        <v>88</v>
      </c>
      <c r="B90" s="85">
        <v>0.5026246899500345</v>
      </c>
      <c r="C90" s="86">
        <v>0.4898979485566356</v>
      </c>
      <c r="AH90" s="11">
        <v>0.446960873901844</v>
      </c>
      <c r="AI90" s="11">
        <v>855</v>
      </c>
      <c r="AJ90" s="11">
        <v>0</v>
      </c>
      <c r="AK90" s="11">
        <v>0.223480436950922</v>
      </c>
      <c r="AL90" s="11">
        <v>41</v>
      </c>
      <c r="AM90" s="11">
        <v>0.223480436950922</v>
      </c>
      <c r="AN90" s="11">
        <v>0</v>
      </c>
      <c r="AO90" s="11"/>
      <c r="AP90" s="11"/>
      <c r="AQ90" s="11"/>
      <c r="AU90" s="11">
        <v>0.5</v>
      </c>
      <c r="AV90" s="11">
        <v>0</v>
      </c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</row>
    <row r="91" spans="1:66" ht="15.75">
      <c r="A91" s="21">
        <v>89</v>
      </c>
      <c r="B91" s="85">
        <v>0.512989176042577</v>
      </c>
      <c r="C91" s="86">
        <v>0.5</v>
      </c>
      <c r="AH91" s="11">
        <v>0.4520399747416377</v>
      </c>
      <c r="AI91" s="11">
        <v>0</v>
      </c>
      <c r="AJ91" s="11">
        <v>0</v>
      </c>
      <c r="AK91" s="11">
        <v>0.2285595377907157</v>
      </c>
      <c r="AL91" s="11">
        <v>41</v>
      </c>
      <c r="AM91" s="11">
        <v>0.2285595377907157</v>
      </c>
      <c r="AN91" s="11">
        <v>0</v>
      </c>
      <c r="AO91" s="11"/>
      <c r="AP91" s="11"/>
      <c r="AQ91" s="11"/>
      <c r="AU91" s="11">
        <v>0.5</v>
      </c>
      <c r="AV91" s="11">
        <v>0</v>
      </c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1:66" ht="15.75">
      <c r="A92" s="21">
        <v>90</v>
      </c>
      <c r="B92" s="85">
        <v>0.4701623459816272</v>
      </c>
      <c r="C92" s="86">
        <v>0.458257569495584</v>
      </c>
      <c r="AH92" s="11">
        <v>0.4571190755814314</v>
      </c>
      <c r="AI92" s="11">
        <v>0</v>
      </c>
      <c r="AJ92" s="11">
        <v>0</v>
      </c>
      <c r="AK92" s="11">
        <v>0.2285595377907157</v>
      </c>
      <c r="AL92" s="11">
        <v>0</v>
      </c>
      <c r="AM92" s="11">
        <v>0.2285595377907157</v>
      </c>
      <c r="AN92" s="11">
        <v>0</v>
      </c>
      <c r="AO92" s="11"/>
      <c r="AP92" s="11"/>
      <c r="AQ92" s="11"/>
      <c r="AU92" s="11">
        <v>0.5</v>
      </c>
      <c r="AV92" s="11">
        <v>0</v>
      </c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1:66" ht="15.75">
      <c r="A93" s="21">
        <v>91</v>
      </c>
      <c r="B93" s="85">
        <v>0.4442616583193192</v>
      </c>
      <c r="C93" s="86">
        <v>0.4330127018922193</v>
      </c>
      <c r="AH93" s="11">
        <v>0.46219817642122507</v>
      </c>
      <c r="AI93" s="11">
        <v>0</v>
      </c>
      <c r="AJ93" s="11">
        <v>1305</v>
      </c>
      <c r="AK93" s="11">
        <v>0.23363863863050938</v>
      </c>
      <c r="AL93" s="11">
        <v>0</v>
      </c>
      <c r="AM93" s="11">
        <v>0.23363863863050938</v>
      </c>
      <c r="AN93" s="11">
        <v>0</v>
      </c>
      <c r="AO93" s="11"/>
      <c r="AP93" s="11"/>
      <c r="AQ93" s="11"/>
      <c r="AU93" s="11">
        <v>0.5</v>
      </c>
      <c r="AV93" s="11">
        <v>0</v>
      </c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1:66" ht="15.75">
      <c r="A94" s="21">
        <v>92</v>
      </c>
      <c r="B94" s="85">
        <v>0.5026246899500345</v>
      </c>
      <c r="C94" s="86">
        <v>0.4898979485566356</v>
      </c>
      <c r="AH94" s="11">
        <v>0.46727727726101875</v>
      </c>
      <c r="AI94" s="11">
        <v>0</v>
      </c>
      <c r="AJ94" s="11">
        <v>0</v>
      </c>
      <c r="AK94" s="11">
        <v>0.23363863863050938</v>
      </c>
      <c r="AL94" s="11">
        <v>0</v>
      </c>
      <c r="AM94" s="11">
        <v>0.23363863863050938</v>
      </c>
      <c r="AN94" s="11">
        <v>0</v>
      </c>
      <c r="AO94" s="11"/>
      <c r="AP94" s="11"/>
      <c r="AQ94" s="11"/>
      <c r="AU94" s="11">
        <v>0.5</v>
      </c>
      <c r="AV94" s="11">
        <v>0</v>
      </c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1:66" ht="15.75">
      <c r="A95" s="21">
        <v>93</v>
      </c>
      <c r="B95" s="85">
        <v>0.5104177855340404</v>
      </c>
      <c r="C95" s="86">
        <v>0.49749371855331</v>
      </c>
      <c r="AH95" s="11">
        <v>0.47235637810081244</v>
      </c>
      <c r="AI95" s="11">
        <v>1305</v>
      </c>
      <c r="AJ95" s="11">
        <v>0</v>
      </c>
      <c r="AK95" s="11">
        <v>0.23871773947030306</v>
      </c>
      <c r="AL95" s="11">
        <v>0</v>
      </c>
      <c r="AM95" s="11">
        <v>0.23871773947030306</v>
      </c>
      <c r="AN95" s="11">
        <v>0</v>
      </c>
      <c r="AO95" s="11"/>
      <c r="AP95" s="11"/>
      <c r="AQ95" s="11"/>
      <c r="AU95" s="11">
        <v>0.5</v>
      </c>
      <c r="AV95" s="11">
        <v>0</v>
      </c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1:66" ht="15.75">
      <c r="A96" s="21">
        <v>94</v>
      </c>
      <c r="B96" s="85">
        <v>0.48936048492959283</v>
      </c>
      <c r="C96" s="86">
        <v>0.47696960070847283</v>
      </c>
      <c r="AH96" s="11">
        <v>0.4774354789406061</v>
      </c>
      <c r="AI96" s="11">
        <v>0</v>
      </c>
      <c r="AJ96" s="11">
        <v>1594</v>
      </c>
      <c r="AK96" s="11">
        <v>0.23871773947030306</v>
      </c>
      <c r="AL96" s="11">
        <v>0</v>
      </c>
      <c r="AM96" s="11">
        <v>0.23871773947030306</v>
      </c>
      <c r="AN96" s="11">
        <v>0</v>
      </c>
      <c r="AO96" s="11"/>
      <c r="AP96" s="11"/>
      <c r="AQ96" s="11"/>
      <c r="AU96" s="11">
        <v>0.5</v>
      </c>
      <c r="AV96" s="11">
        <v>0</v>
      </c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1:66" ht="15.75">
      <c r="A97" s="21">
        <v>95</v>
      </c>
      <c r="B97" s="85">
        <v>0.48936048492959283</v>
      </c>
      <c r="C97" s="86">
        <v>0.47696960070847283</v>
      </c>
      <c r="AH97" s="11">
        <v>0.4825145797803998</v>
      </c>
      <c r="AI97" s="11">
        <v>0</v>
      </c>
      <c r="AJ97" s="11">
        <v>0</v>
      </c>
      <c r="AK97" s="11">
        <v>0.24379684031009674</v>
      </c>
      <c r="AL97" s="11">
        <v>0</v>
      </c>
      <c r="AM97" s="11">
        <v>0.24379684031009674</v>
      </c>
      <c r="AN97" s="11">
        <v>0</v>
      </c>
      <c r="AO97" s="11"/>
      <c r="AP97" s="11"/>
      <c r="AQ97" s="11"/>
      <c r="AU97" s="11">
        <v>0.5</v>
      </c>
      <c r="AV97" s="11">
        <v>0</v>
      </c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</row>
    <row r="98" spans="1:66" ht="15.75">
      <c r="A98" s="21">
        <v>96</v>
      </c>
      <c r="B98" s="85">
        <v>0.5104177855340404</v>
      </c>
      <c r="C98" s="86">
        <v>0.49749371855331</v>
      </c>
      <c r="AH98" s="11">
        <v>0.4875936806201935</v>
      </c>
      <c r="AI98" s="11">
        <v>0</v>
      </c>
      <c r="AJ98" s="11">
        <v>0</v>
      </c>
      <c r="AK98" s="11">
        <v>0.24379684031009674</v>
      </c>
      <c r="AL98" s="11">
        <v>0</v>
      </c>
      <c r="AM98" s="11">
        <v>0.24379684031009674</v>
      </c>
      <c r="AN98" s="11">
        <v>0</v>
      </c>
      <c r="AO98" s="11"/>
      <c r="AP98" s="11"/>
      <c r="AQ98" s="11"/>
      <c r="AU98" s="11">
        <v>0.5</v>
      </c>
      <c r="AV98" s="11">
        <v>0</v>
      </c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</row>
    <row r="99" spans="1:66" ht="15.75">
      <c r="A99" s="21">
        <v>97</v>
      </c>
      <c r="B99" s="85">
        <v>0.48936048492959283</v>
      </c>
      <c r="C99" s="86">
        <v>0.47696960070847283</v>
      </c>
      <c r="AH99" s="11">
        <v>0.49267278145998716</v>
      </c>
      <c r="AI99" s="11">
        <v>1594</v>
      </c>
      <c r="AJ99" s="11">
        <v>1959</v>
      </c>
      <c r="AK99" s="11">
        <v>0.24887594114989042</v>
      </c>
      <c r="AL99" s="11">
        <v>0</v>
      </c>
      <c r="AM99" s="11">
        <v>0.24887594114989042</v>
      </c>
      <c r="AN99" s="11">
        <v>0</v>
      </c>
      <c r="AO99" s="11"/>
      <c r="AP99" s="11"/>
      <c r="AQ99" s="11"/>
      <c r="AU99" s="11">
        <v>0.5</v>
      </c>
      <c r="AV99" s="11">
        <v>0</v>
      </c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</row>
    <row r="100" spans="1:66" ht="15.75">
      <c r="A100" s="21">
        <v>98</v>
      </c>
      <c r="B100" s="85">
        <v>0.48936048492959283</v>
      </c>
      <c r="C100" s="86">
        <v>0.47696960070847283</v>
      </c>
      <c r="AH100" s="11">
        <v>0.49775188229978085</v>
      </c>
      <c r="AI100" s="11">
        <v>0</v>
      </c>
      <c r="AJ100" s="11">
        <v>2193</v>
      </c>
      <c r="AK100" s="11">
        <v>0.24887594114989042</v>
      </c>
      <c r="AL100" s="11">
        <v>0</v>
      </c>
      <c r="AM100" s="11">
        <v>0.24887594114989042</v>
      </c>
      <c r="AN100" s="11">
        <v>0</v>
      </c>
      <c r="AO100" s="11"/>
      <c r="AP100" s="11"/>
      <c r="AQ100" s="11"/>
      <c r="AU100" s="11">
        <v>0.5</v>
      </c>
      <c r="AV100" s="11">
        <v>0</v>
      </c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</row>
    <row r="101" spans="1:66" ht="15.75">
      <c r="A101" s="21">
        <v>99</v>
      </c>
      <c r="B101" s="85">
        <v>0.4701623459816272</v>
      </c>
      <c r="C101" s="86">
        <v>0.458257569495584</v>
      </c>
      <c r="AH101" s="11">
        <v>0.5028309831395745</v>
      </c>
      <c r="AI101" s="11">
        <v>1959</v>
      </c>
      <c r="AJ101" s="11">
        <v>1072</v>
      </c>
      <c r="AK101" s="11">
        <v>0.2539550419896841</v>
      </c>
      <c r="AL101" s="11">
        <v>0</v>
      </c>
      <c r="AM101" s="11">
        <v>0.2539550419896841</v>
      </c>
      <c r="AN101" s="11">
        <v>0</v>
      </c>
      <c r="AO101" s="11"/>
      <c r="AP101" s="11"/>
      <c r="AQ101" s="11"/>
      <c r="AU101" s="11">
        <v>0.5</v>
      </c>
      <c r="AV101" s="11">
        <v>0</v>
      </c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</row>
    <row r="102" spans="1:66" ht="15.75">
      <c r="A102" s="21">
        <v>100</v>
      </c>
      <c r="B102" s="85">
        <v>0.5026246899500345</v>
      </c>
      <c r="C102" s="86">
        <v>0.4898979485566356</v>
      </c>
      <c r="AH102" s="11">
        <v>0.5079100839793682</v>
      </c>
      <c r="AI102" s="11">
        <v>0</v>
      </c>
      <c r="AJ102" s="11">
        <v>0</v>
      </c>
      <c r="AK102" s="11">
        <v>0.2539550419896841</v>
      </c>
      <c r="AL102" s="11">
        <v>0</v>
      </c>
      <c r="AM102" s="11">
        <v>0.2539550419896841</v>
      </c>
      <c r="AN102" s="11">
        <v>0</v>
      </c>
      <c r="AO102" s="11"/>
      <c r="AP102" s="11"/>
      <c r="AQ102" s="11"/>
      <c r="AU102" s="11">
        <v>0.5</v>
      </c>
      <c r="AV102" s="11">
        <v>0</v>
      </c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</row>
    <row r="103" spans="1:48" ht="15.75">
      <c r="A103" s="50" t="s">
        <v>9</v>
      </c>
      <c r="AH103" s="12">
        <v>0.5129891848191619</v>
      </c>
      <c r="AI103" s="12">
        <v>3265</v>
      </c>
      <c r="AJ103" s="12">
        <v>0</v>
      </c>
      <c r="AK103" s="12">
        <v>0.2590341428294778</v>
      </c>
      <c r="AL103" s="12">
        <v>0</v>
      </c>
      <c r="AM103" s="12">
        <v>0.2590341428294778</v>
      </c>
      <c r="AN103" s="12">
        <v>0</v>
      </c>
      <c r="AU103" s="11">
        <v>0.5</v>
      </c>
      <c r="AV103" s="11">
        <v>0</v>
      </c>
    </row>
    <row r="104" spans="37:48" ht="15.75">
      <c r="AK104" s="12">
        <v>0.2590341428294778</v>
      </c>
      <c r="AL104" s="12">
        <v>0</v>
      </c>
      <c r="AM104" s="12">
        <v>0.2590341428294778</v>
      </c>
      <c r="AN104" s="12">
        <v>0</v>
      </c>
      <c r="AU104" s="11">
        <v>0.5</v>
      </c>
      <c r="AV104" s="11">
        <v>0</v>
      </c>
    </row>
    <row r="105" spans="37:40" ht="15.75">
      <c r="AK105" s="12">
        <v>0.26411324366927147</v>
      </c>
      <c r="AL105" s="12">
        <v>0</v>
      </c>
      <c r="AM105" s="12">
        <v>0.26411324366927147</v>
      </c>
      <c r="AN105" s="12">
        <v>0</v>
      </c>
    </row>
    <row r="106" spans="37:40" ht="15.75">
      <c r="AK106" s="12">
        <v>0.26411324366927147</v>
      </c>
      <c r="AL106" s="12">
        <v>0</v>
      </c>
      <c r="AM106" s="12">
        <v>0.26411324366927147</v>
      </c>
      <c r="AN106" s="12">
        <v>0</v>
      </c>
    </row>
    <row r="107" spans="37:40" ht="15.75">
      <c r="AK107" s="12">
        <v>0.26919234450906515</v>
      </c>
      <c r="AL107" s="12">
        <v>0</v>
      </c>
      <c r="AM107" s="12">
        <v>0.26919234450906515</v>
      </c>
      <c r="AN107" s="12">
        <v>0</v>
      </c>
    </row>
    <row r="108" spans="37:40" ht="15.75">
      <c r="AK108" s="12">
        <v>0.26919234450906515</v>
      </c>
      <c r="AL108" s="12">
        <v>0</v>
      </c>
      <c r="AM108" s="12">
        <v>0.26919234450906515</v>
      </c>
      <c r="AN108" s="12">
        <v>0</v>
      </c>
    </row>
    <row r="109" spans="37:40" ht="15.75">
      <c r="AK109" s="12">
        <v>0.27427144534885883</v>
      </c>
      <c r="AL109" s="12">
        <v>0</v>
      </c>
      <c r="AM109" s="12">
        <v>0.27427144534885883</v>
      </c>
      <c r="AN109" s="12">
        <v>0</v>
      </c>
    </row>
    <row r="110" spans="37:40" ht="15.75">
      <c r="AK110" s="12">
        <v>0.27427144534885883</v>
      </c>
      <c r="AL110" s="12">
        <v>0</v>
      </c>
      <c r="AM110" s="12">
        <v>0.27427144534885883</v>
      </c>
      <c r="AN110" s="12">
        <v>0</v>
      </c>
    </row>
    <row r="111" spans="37:40" ht="15.75">
      <c r="AK111" s="12">
        <v>0.2793505461886525</v>
      </c>
      <c r="AL111" s="12">
        <v>0</v>
      </c>
      <c r="AM111" s="12">
        <v>0.2793505461886525</v>
      </c>
      <c r="AN111" s="12">
        <v>0</v>
      </c>
    </row>
    <row r="112" spans="37:40" ht="15.75">
      <c r="AK112" s="12">
        <v>0.2793505461886525</v>
      </c>
      <c r="AL112" s="12">
        <v>0</v>
      </c>
      <c r="AM112" s="12">
        <v>0.2793505461886525</v>
      </c>
      <c r="AN112" s="12">
        <v>0</v>
      </c>
    </row>
    <row r="113" spans="37:40" ht="15.75">
      <c r="AK113" s="12">
        <v>0.2844296470284462</v>
      </c>
      <c r="AL113" s="12">
        <v>0</v>
      </c>
      <c r="AM113" s="12">
        <v>0.2844296470284462</v>
      </c>
      <c r="AN113" s="12">
        <v>0</v>
      </c>
    </row>
    <row r="114" spans="37:40" ht="15.75">
      <c r="AK114" s="12">
        <v>0.2844296470284462</v>
      </c>
      <c r="AL114" s="12">
        <v>0</v>
      </c>
      <c r="AM114" s="12">
        <v>0.2844296470284462</v>
      </c>
      <c r="AN114" s="12">
        <v>0</v>
      </c>
    </row>
    <row r="115" spans="37:40" ht="15.75">
      <c r="AK115" s="12">
        <v>0.2895087478682399</v>
      </c>
      <c r="AL115" s="12">
        <v>0</v>
      </c>
      <c r="AM115" s="12">
        <v>0.2895087478682399</v>
      </c>
      <c r="AN115" s="12">
        <v>0</v>
      </c>
    </row>
    <row r="116" spans="37:40" ht="15.75">
      <c r="AK116" s="12">
        <v>0.2895087478682399</v>
      </c>
      <c r="AL116" s="12">
        <v>0</v>
      </c>
      <c r="AM116" s="12">
        <v>0.2895087478682399</v>
      </c>
      <c r="AN116" s="12">
        <v>0</v>
      </c>
    </row>
    <row r="117" spans="37:40" ht="15.75">
      <c r="AK117" s="12">
        <v>0.29458784870803356</v>
      </c>
      <c r="AL117" s="12">
        <v>0</v>
      </c>
      <c r="AM117" s="12">
        <v>0.29458784870803356</v>
      </c>
      <c r="AN117" s="12">
        <v>0</v>
      </c>
    </row>
    <row r="118" spans="37:40" ht="15.75">
      <c r="AK118" s="12">
        <v>0.29458784870803356</v>
      </c>
      <c r="AL118" s="12">
        <v>0</v>
      </c>
      <c r="AM118" s="12">
        <v>0.29458784870803356</v>
      </c>
      <c r="AN118" s="12">
        <v>0</v>
      </c>
    </row>
    <row r="119" spans="37:40" ht="15.75">
      <c r="AK119" s="12">
        <v>0.29966694954782724</v>
      </c>
      <c r="AL119" s="12">
        <v>0</v>
      </c>
      <c r="AM119" s="12">
        <v>0.29966694954782724</v>
      </c>
      <c r="AN119" s="12">
        <v>0</v>
      </c>
    </row>
    <row r="120" spans="37:40" ht="15.75">
      <c r="AK120" s="12">
        <v>0.29966694954782724</v>
      </c>
      <c r="AL120" s="12">
        <v>0</v>
      </c>
      <c r="AM120" s="12">
        <v>0.29966694954782724</v>
      </c>
      <c r="AN120" s="12">
        <v>123</v>
      </c>
    </row>
    <row r="121" spans="37:40" ht="15.75">
      <c r="AK121" s="12">
        <v>0.3047460503876209</v>
      </c>
      <c r="AL121" s="12">
        <v>0</v>
      </c>
      <c r="AM121" s="12">
        <v>0.3047460503876209</v>
      </c>
      <c r="AN121" s="12">
        <v>123</v>
      </c>
    </row>
    <row r="122" spans="37:40" ht="15.75">
      <c r="AK122" s="12">
        <v>0.3047460503876209</v>
      </c>
      <c r="AL122" s="12">
        <v>123</v>
      </c>
      <c r="AM122" s="12">
        <v>0.3047460503876209</v>
      </c>
      <c r="AN122" s="12">
        <v>0</v>
      </c>
    </row>
    <row r="123" spans="37:40" ht="15.75">
      <c r="AK123" s="12">
        <v>0.3098251512274146</v>
      </c>
      <c r="AL123" s="12">
        <v>123</v>
      </c>
      <c r="AM123" s="12">
        <v>0.3098251512274146</v>
      </c>
      <c r="AN123" s="12">
        <v>0</v>
      </c>
    </row>
    <row r="124" spans="37:40" ht="15.75">
      <c r="AK124" s="12">
        <v>0.3098251512274146</v>
      </c>
      <c r="AL124" s="12">
        <v>0</v>
      </c>
      <c r="AM124" s="12">
        <v>0.3098251512274146</v>
      </c>
      <c r="AN124" s="12">
        <v>0</v>
      </c>
    </row>
    <row r="125" spans="37:40" ht="15.75">
      <c r="AK125" s="12">
        <v>0.3149042520672083</v>
      </c>
      <c r="AL125" s="12">
        <v>0</v>
      </c>
      <c r="AM125" s="12">
        <v>0.3149042520672083</v>
      </c>
      <c r="AN125" s="12">
        <v>0</v>
      </c>
    </row>
    <row r="126" spans="37:40" ht="15.75">
      <c r="AK126" s="12">
        <v>0.3149042520672083</v>
      </c>
      <c r="AL126" s="12">
        <v>0</v>
      </c>
      <c r="AM126" s="12">
        <v>0.3149042520672083</v>
      </c>
      <c r="AN126" s="12">
        <v>0</v>
      </c>
    </row>
    <row r="127" spans="37:40" ht="15.75">
      <c r="AK127" s="12">
        <v>0.31998335290700197</v>
      </c>
      <c r="AL127" s="12">
        <v>0</v>
      </c>
      <c r="AM127" s="12">
        <v>0.31998335290700197</v>
      </c>
      <c r="AN127" s="12">
        <v>0</v>
      </c>
    </row>
    <row r="128" spans="37:40" ht="15.75">
      <c r="AK128" s="12">
        <v>0.31998335290700197</v>
      </c>
      <c r="AL128" s="12">
        <v>0</v>
      </c>
      <c r="AM128" s="12">
        <v>0.31998335290700197</v>
      </c>
      <c r="AN128" s="12">
        <v>0</v>
      </c>
    </row>
    <row r="129" spans="37:40" ht="15.75">
      <c r="AK129" s="12">
        <v>0.32506245374679565</v>
      </c>
      <c r="AL129" s="12">
        <v>0</v>
      </c>
      <c r="AM129" s="12">
        <v>0.32506245374679565</v>
      </c>
      <c r="AN129" s="12">
        <v>0</v>
      </c>
    </row>
    <row r="130" spans="37:40" ht="15.75">
      <c r="AK130" s="12">
        <v>0.32506245374679565</v>
      </c>
      <c r="AL130" s="12">
        <v>0</v>
      </c>
      <c r="AM130" s="12">
        <v>0.32506245374679565</v>
      </c>
      <c r="AN130" s="12">
        <v>0</v>
      </c>
    </row>
    <row r="131" spans="37:40" ht="15.75">
      <c r="AK131" s="12">
        <v>0.33014155458658934</v>
      </c>
      <c r="AL131" s="12">
        <v>0</v>
      </c>
      <c r="AM131" s="12">
        <v>0.33014155458658934</v>
      </c>
      <c r="AN131" s="12">
        <v>0</v>
      </c>
    </row>
    <row r="132" spans="37:40" ht="15.75">
      <c r="AK132" s="12">
        <v>0.33014155458658934</v>
      </c>
      <c r="AL132" s="12">
        <v>0</v>
      </c>
      <c r="AM132" s="12">
        <v>0.33014155458658934</v>
      </c>
      <c r="AN132" s="12">
        <v>0</v>
      </c>
    </row>
    <row r="133" spans="37:40" ht="15.75">
      <c r="AK133" s="12">
        <v>0.335220655426383</v>
      </c>
      <c r="AL133" s="12">
        <v>0</v>
      </c>
      <c r="AM133" s="12">
        <v>0.335220655426383</v>
      </c>
      <c r="AN133" s="12">
        <v>0</v>
      </c>
    </row>
    <row r="134" spans="37:40" ht="15.75">
      <c r="AK134" s="12">
        <v>0.335220655426383</v>
      </c>
      <c r="AL134" s="12">
        <v>0</v>
      </c>
      <c r="AM134" s="12">
        <v>0.335220655426383</v>
      </c>
      <c r="AN134" s="12">
        <v>0</v>
      </c>
    </row>
    <row r="135" spans="37:40" ht="15.75">
      <c r="AK135" s="12">
        <v>0.3402997562661767</v>
      </c>
      <c r="AL135" s="12">
        <v>0</v>
      </c>
      <c r="AM135" s="12">
        <v>0.3402997562661767</v>
      </c>
      <c r="AN135" s="12">
        <v>0</v>
      </c>
    </row>
    <row r="136" spans="37:40" ht="15.75">
      <c r="AK136" s="12">
        <v>0.3402997562661767</v>
      </c>
      <c r="AL136" s="12">
        <v>0</v>
      </c>
      <c r="AM136" s="12">
        <v>0.3402997562661767</v>
      </c>
      <c r="AN136" s="12">
        <v>0</v>
      </c>
    </row>
    <row r="137" spans="37:40" ht="15.75">
      <c r="AK137" s="12">
        <v>0.3453788571059704</v>
      </c>
      <c r="AL137" s="12">
        <v>0</v>
      </c>
      <c r="AM137" s="12">
        <v>0.3453788571059704</v>
      </c>
      <c r="AN137" s="12">
        <v>0</v>
      </c>
    </row>
    <row r="138" spans="37:40" ht="15.75">
      <c r="AK138" s="12">
        <v>0.3453788571059704</v>
      </c>
      <c r="AL138" s="12">
        <v>0</v>
      </c>
      <c r="AM138" s="12">
        <v>0.3453788571059704</v>
      </c>
      <c r="AN138" s="12">
        <v>0</v>
      </c>
    </row>
    <row r="139" spans="37:40" ht="15.75">
      <c r="AK139" s="12">
        <v>0.35045795794576406</v>
      </c>
      <c r="AL139" s="12">
        <v>0</v>
      </c>
      <c r="AM139" s="12">
        <v>0.35045795794576406</v>
      </c>
      <c r="AN139" s="12">
        <v>0</v>
      </c>
    </row>
    <row r="140" spans="37:40" ht="15.75">
      <c r="AK140" s="12">
        <v>0.35045795794576406</v>
      </c>
      <c r="AL140" s="12">
        <v>0</v>
      </c>
      <c r="AM140" s="12">
        <v>0.35045795794576406</v>
      </c>
      <c r="AN140" s="12">
        <v>0</v>
      </c>
    </row>
    <row r="141" spans="37:40" ht="15.75">
      <c r="AK141" s="12">
        <v>0.35553705878555775</v>
      </c>
      <c r="AL141" s="12">
        <v>0</v>
      </c>
      <c r="AM141" s="12">
        <v>0.35553705878555775</v>
      </c>
      <c r="AN141" s="12">
        <v>0</v>
      </c>
    </row>
    <row r="142" spans="37:40" ht="15.75">
      <c r="AK142" s="12">
        <v>0.35553705878555775</v>
      </c>
      <c r="AL142" s="12">
        <v>0</v>
      </c>
      <c r="AM142" s="12">
        <v>0.35553705878555775</v>
      </c>
      <c r="AN142" s="12">
        <v>294</v>
      </c>
    </row>
    <row r="143" spans="37:40" ht="15.75">
      <c r="AK143" s="12">
        <v>0.36061615962535143</v>
      </c>
      <c r="AL143" s="12">
        <v>0</v>
      </c>
      <c r="AM143" s="12">
        <v>0.36061615962535143</v>
      </c>
      <c r="AN143" s="12">
        <v>294</v>
      </c>
    </row>
    <row r="144" spans="37:40" ht="15.75">
      <c r="AK144" s="12">
        <v>0.36061615962535143</v>
      </c>
      <c r="AL144" s="12">
        <v>0</v>
      </c>
      <c r="AM144" s="12">
        <v>0.36061615962535143</v>
      </c>
      <c r="AN144" s="12">
        <v>0</v>
      </c>
    </row>
    <row r="145" spans="37:40" ht="15.75">
      <c r="AK145" s="12">
        <v>0.3656952604651451</v>
      </c>
      <c r="AL145" s="12">
        <v>0</v>
      </c>
      <c r="AM145" s="12">
        <v>0.3656952604651451</v>
      </c>
      <c r="AN145" s="12">
        <v>0</v>
      </c>
    </row>
    <row r="146" spans="37:40" ht="15.75">
      <c r="AK146" s="12">
        <v>0.3656952604651451</v>
      </c>
      <c r="AL146" s="12">
        <v>294</v>
      </c>
      <c r="AM146" s="12">
        <v>0.3656952604651451</v>
      </c>
      <c r="AN146" s="12">
        <v>0</v>
      </c>
    </row>
    <row r="147" spans="37:40" ht="15.75">
      <c r="AK147" s="12">
        <v>0.3707743613049388</v>
      </c>
      <c r="AL147" s="12">
        <v>294</v>
      </c>
      <c r="AM147" s="12">
        <v>0.3707743613049388</v>
      </c>
      <c r="AN147" s="12">
        <v>0</v>
      </c>
    </row>
    <row r="148" spans="37:40" ht="15.75">
      <c r="AK148" s="12">
        <v>0.3707743613049388</v>
      </c>
      <c r="AL148" s="12">
        <v>0</v>
      </c>
      <c r="AM148" s="12">
        <v>0.3707743613049388</v>
      </c>
      <c r="AN148" s="12">
        <v>0</v>
      </c>
    </row>
    <row r="149" spans="37:40" ht="15.75">
      <c r="AK149" s="12">
        <v>0.3758534621447325</v>
      </c>
      <c r="AL149" s="12">
        <v>0</v>
      </c>
      <c r="AM149" s="12">
        <v>0.3758534621447325</v>
      </c>
      <c r="AN149" s="12">
        <v>0</v>
      </c>
    </row>
    <row r="150" spans="37:40" ht="15.75">
      <c r="AK150" s="12">
        <v>0.3758534621447325</v>
      </c>
      <c r="AL150" s="12">
        <v>0</v>
      </c>
      <c r="AM150" s="12">
        <v>0.3758534621447325</v>
      </c>
      <c r="AN150" s="12">
        <v>0</v>
      </c>
    </row>
    <row r="151" spans="37:40" ht="15.75">
      <c r="AK151" s="12">
        <v>0.38093256298452616</v>
      </c>
      <c r="AL151" s="12">
        <v>0</v>
      </c>
      <c r="AM151" s="12">
        <v>0.38093256298452616</v>
      </c>
      <c r="AN151" s="12">
        <v>0</v>
      </c>
    </row>
    <row r="152" spans="37:40" ht="15.75">
      <c r="AK152" s="12">
        <v>0.38093256298452616</v>
      </c>
      <c r="AL152" s="12">
        <v>0</v>
      </c>
      <c r="AM152" s="12">
        <v>0.38093256298452616</v>
      </c>
      <c r="AN152" s="12">
        <v>0</v>
      </c>
    </row>
    <row r="153" spans="37:40" ht="15.75">
      <c r="AK153" s="12">
        <v>0.38601166382431984</v>
      </c>
      <c r="AL153" s="12">
        <v>0</v>
      </c>
      <c r="AM153" s="12">
        <v>0.38601166382431984</v>
      </c>
      <c r="AN153" s="12">
        <v>0</v>
      </c>
    </row>
    <row r="154" spans="37:40" ht="15.75">
      <c r="AK154" s="12">
        <v>0.38601166382431984</v>
      </c>
      <c r="AL154" s="12">
        <v>0</v>
      </c>
      <c r="AM154" s="12">
        <v>0.38601166382431984</v>
      </c>
      <c r="AN154" s="12">
        <v>0</v>
      </c>
    </row>
    <row r="155" spans="37:40" ht="15.75">
      <c r="AK155" s="12">
        <v>0.3910907646641135</v>
      </c>
      <c r="AL155" s="12">
        <v>0</v>
      </c>
      <c r="AM155" s="12">
        <v>0.3910907646641135</v>
      </c>
      <c r="AN155" s="12">
        <v>0</v>
      </c>
    </row>
    <row r="156" spans="37:40" ht="15.75">
      <c r="AK156" s="12">
        <v>0.3910907646641135</v>
      </c>
      <c r="AL156" s="12">
        <v>0</v>
      </c>
      <c r="AM156" s="12">
        <v>0.3910907646641135</v>
      </c>
      <c r="AN156" s="12">
        <v>0</v>
      </c>
    </row>
    <row r="157" spans="37:40" ht="15.75">
      <c r="AK157" s="12">
        <v>0.3961698655039072</v>
      </c>
      <c r="AL157" s="12">
        <v>0</v>
      </c>
      <c r="AM157" s="12">
        <v>0.3961698655039072</v>
      </c>
      <c r="AN157" s="12">
        <v>0</v>
      </c>
    </row>
    <row r="158" spans="37:40" ht="15.75">
      <c r="AK158" s="12">
        <v>0.3961698655039072</v>
      </c>
      <c r="AL158" s="12">
        <v>0</v>
      </c>
      <c r="AM158" s="12">
        <v>0.3961698655039072</v>
      </c>
      <c r="AN158" s="12">
        <v>558</v>
      </c>
    </row>
    <row r="159" spans="37:40" ht="15.75">
      <c r="AK159" s="12">
        <v>0.4012489663437009</v>
      </c>
      <c r="AL159" s="12">
        <v>0</v>
      </c>
      <c r="AM159" s="12">
        <v>0.4012489663437009</v>
      </c>
      <c r="AN159" s="12">
        <v>558</v>
      </c>
    </row>
    <row r="160" spans="37:40" ht="15.75">
      <c r="AK160" s="12">
        <v>0.4012489663437009</v>
      </c>
      <c r="AL160" s="12">
        <v>0</v>
      </c>
      <c r="AM160" s="12">
        <v>0.4012489663437009</v>
      </c>
      <c r="AN160" s="12">
        <v>0</v>
      </c>
    </row>
    <row r="161" spans="37:40" ht="15.75">
      <c r="AK161" s="12">
        <v>0.40632806718349457</v>
      </c>
      <c r="AL161" s="12">
        <v>0</v>
      </c>
      <c r="AM161" s="12">
        <v>0.40632806718349457</v>
      </c>
      <c r="AN161" s="12">
        <v>0</v>
      </c>
    </row>
    <row r="162" spans="37:40" ht="15.75">
      <c r="AK162" s="12">
        <v>0.40632806718349457</v>
      </c>
      <c r="AL162" s="12">
        <v>558</v>
      </c>
      <c r="AM162" s="12">
        <v>0.40632806718349457</v>
      </c>
      <c r="AN162" s="12">
        <v>0</v>
      </c>
    </row>
    <row r="163" spans="37:40" ht="15.75">
      <c r="AK163" s="12">
        <v>0.41140716802328825</v>
      </c>
      <c r="AL163" s="12">
        <v>558</v>
      </c>
      <c r="AM163" s="12">
        <v>0.41140716802328825</v>
      </c>
      <c r="AN163" s="12">
        <v>0</v>
      </c>
    </row>
    <row r="164" spans="37:40" ht="15.75">
      <c r="AK164" s="12">
        <v>0.41140716802328825</v>
      </c>
      <c r="AL164" s="12">
        <v>0</v>
      </c>
      <c r="AM164" s="12">
        <v>0.41140716802328825</v>
      </c>
      <c r="AN164" s="12">
        <v>0</v>
      </c>
    </row>
    <row r="165" spans="37:40" ht="15.75">
      <c r="AK165" s="12">
        <v>0.41648626886308193</v>
      </c>
      <c r="AL165" s="12">
        <v>0</v>
      </c>
      <c r="AM165" s="12">
        <v>0.41648626886308193</v>
      </c>
      <c r="AN165" s="12">
        <v>0</v>
      </c>
    </row>
    <row r="166" spans="37:40" ht="15.75">
      <c r="AK166" s="12">
        <v>0.41648626886308193</v>
      </c>
      <c r="AL166" s="12">
        <v>0</v>
      </c>
      <c r="AM166" s="12">
        <v>0.41648626886308193</v>
      </c>
      <c r="AN166" s="12">
        <v>0</v>
      </c>
    </row>
    <row r="167" spans="37:40" ht="15.75">
      <c r="AK167" s="12">
        <v>0.4215653697028756</v>
      </c>
      <c r="AL167" s="12">
        <v>0</v>
      </c>
      <c r="AM167" s="12">
        <v>0.4215653697028756</v>
      </c>
      <c r="AN167" s="12">
        <v>0</v>
      </c>
    </row>
    <row r="168" spans="37:40" ht="15.75">
      <c r="AK168" s="12">
        <v>0.4215653697028756</v>
      </c>
      <c r="AL168" s="12">
        <v>0</v>
      </c>
      <c r="AM168" s="12">
        <v>0.4215653697028756</v>
      </c>
      <c r="AN168" s="12">
        <v>0</v>
      </c>
    </row>
    <row r="169" spans="37:40" ht="15.75">
      <c r="AK169" s="12">
        <v>0.4266444705426693</v>
      </c>
      <c r="AL169" s="12">
        <v>0</v>
      </c>
      <c r="AM169" s="12">
        <v>0.4266444705426693</v>
      </c>
      <c r="AN169" s="12">
        <v>0</v>
      </c>
    </row>
    <row r="170" spans="37:40" ht="15.75">
      <c r="AK170" s="12">
        <v>0.4266444705426693</v>
      </c>
      <c r="AL170" s="12">
        <v>0</v>
      </c>
      <c r="AM170" s="12">
        <v>0.4266444705426693</v>
      </c>
      <c r="AN170" s="12">
        <v>0</v>
      </c>
    </row>
    <row r="171" spans="37:40" ht="15.75">
      <c r="AK171" s="12">
        <v>0.431723571382463</v>
      </c>
      <c r="AL171" s="12">
        <v>0</v>
      </c>
      <c r="AM171" s="12">
        <v>0.431723571382463</v>
      </c>
      <c r="AN171" s="12">
        <v>0</v>
      </c>
    </row>
    <row r="172" spans="37:40" ht="15.75">
      <c r="AK172" s="12">
        <v>0.431723571382463</v>
      </c>
      <c r="AL172" s="12">
        <v>0</v>
      </c>
      <c r="AM172" s="12">
        <v>0.431723571382463</v>
      </c>
      <c r="AN172" s="12">
        <v>855</v>
      </c>
    </row>
    <row r="173" spans="37:40" ht="15.75">
      <c r="AK173" s="12">
        <v>0.43680267222225666</v>
      </c>
      <c r="AL173" s="12">
        <v>0</v>
      </c>
      <c r="AM173" s="12">
        <v>0.43680267222225666</v>
      </c>
      <c r="AN173" s="12">
        <v>855</v>
      </c>
    </row>
    <row r="174" spans="37:40" ht="15.75">
      <c r="AK174" s="12">
        <v>0.43680267222225666</v>
      </c>
      <c r="AL174" s="12">
        <v>0</v>
      </c>
      <c r="AM174" s="12">
        <v>0.43680267222225666</v>
      </c>
      <c r="AN174" s="12">
        <v>0</v>
      </c>
    </row>
    <row r="175" spans="37:40" ht="15.75">
      <c r="AK175" s="12">
        <v>0.44188177306205034</v>
      </c>
      <c r="AL175" s="12">
        <v>0</v>
      </c>
      <c r="AM175" s="12">
        <v>0.44188177306205034</v>
      </c>
      <c r="AN175" s="12">
        <v>0</v>
      </c>
    </row>
    <row r="176" spans="37:40" ht="15.75">
      <c r="AK176" s="12">
        <v>0.44188177306205034</v>
      </c>
      <c r="AL176" s="12">
        <v>855</v>
      </c>
      <c r="AM176" s="12">
        <v>0.44188177306205034</v>
      </c>
      <c r="AN176" s="12">
        <v>0</v>
      </c>
    </row>
    <row r="177" spans="37:40" ht="15.75">
      <c r="AK177" s="12">
        <v>0.446960873901844</v>
      </c>
      <c r="AL177" s="12">
        <v>855</v>
      </c>
      <c r="AM177" s="12">
        <v>0.446960873901844</v>
      </c>
      <c r="AN177" s="12">
        <v>0</v>
      </c>
    </row>
    <row r="178" spans="37:40" ht="15.75">
      <c r="AK178" s="12">
        <v>0.446960873901844</v>
      </c>
      <c r="AL178" s="12">
        <v>0</v>
      </c>
      <c r="AM178" s="12">
        <v>0.446960873901844</v>
      </c>
      <c r="AN178" s="12">
        <v>0</v>
      </c>
    </row>
    <row r="179" spans="37:40" ht="15.75">
      <c r="AK179" s="12">
        <v>0.4520399747416377</v>
      </c>
      <c r="AL179" s="12">
        <v>0</v>
      </c>
      <c r="AM179" s="12">
        <v>0.4520399747416377</v>
      </c>
      <c r="AN179" s="12">
        <v>0</v>
      </c>
    </row>
    <row r="180" spans="37:40" ht="15.75">
      <c r="AK180" s="12">
        <v>0.4520399747416377</v>
      </c>
      <c r="AL180" s="12">
        <v>0</v>
      </c>
      <c r="AM180" s="12">
        <v>0.4520399747416377</v>
      </c>
      <c r="AN180" s="12">
        <v>0</v>
      </c>
    </row>
    <row r="181" spans="37:40" ht="15.75">
      <c r="AK181" s="12">
        <v>0.4571190755814314</v>
      </c>
      <c r="AL181" s="12">
        <v>0</v>
      </c>
      <c r="AM181" s="12">
        <v>0.4571190755814314</v>
      </c>
      <c r="AN181" s="12">
        <v>0</v>
      </c>
    </row>
    <row r="182" spans="37:40" ht="15.75">
      <c r="AK182" s="12">
        <v>0.4571190755814314</v>
      </c>
      <c r="AL182" s="12">
        <v>0</v>
      </c>
      <c r="AM182" s="12">
        <v>0.4571190755814314</v>
      </c>
      <c r="AN182" s="12">
        <v>1305</v>
      </c>
    </row>
    <row r="183" spans="37:40" ht="15.75">
      <c r="AK183" s="12">
        <v>0.46219817642122507</v>
      </c>
      <c r="AL183" s="12">
        <v>0</v>
      </c>
      <c r="AM183" s="12">
        <v>0.46219817642122507</v>
      </c>
      <c r="AN183" s="12">
        <v>1305</v>
      </c>
    </row>
    <row r="184" spans="37:40" ht="15.75">
      <c r="AK184" s="12">
        <v>0.46219817642122507</v>
      </c>
      <c r="AL184" s="12">
        <v>0</v>
      </c>
      <c r="AM184" s="12">
        <v>0.46219817642122507</v>
      </c>
      <c r="AN184" s="12">
        <v>0</v>
      </c>
    </row>
    <row r="185" spans="37:40" ht="15.75">
      <c r="AK185" s="12">
        <v>0.46727727726101875</v>
      </c>
      <c r="AL185" s="12">
        <v>0</v>
      </c>
      <c r="AM185" s="12">
        <v>0.46727727726101875</v>
      </c>
      <c r="AN185" s="12">
        <v>0</v>
      </c>
    </row>
    <row r="186" spans="37:40" ht="15.75">
      <c r="AK186" s="12">
        <v>0.46727727726101875</v>
      </c>
      <c r="AL186" s="12">
        <v>1305</v>
      </c>
      <c r="AM186" s="12">
        <v>0.46727727726101875</v>
      </c>
      <c r="AN186" s="12">
        <v>0</v>
      </c>
    </row>
    <row r="187" spans="37:40" ht="15.75">
      <c r="AK187" s="12">
        <v>0.47235637810081244</v>
      </c>
      <c r="AL187" s="12">
        <v>1305</v>
      </c>
      <c r="AM187" s="12">
        <v>0.47235637810081244</v>
      </c>
      <c r="AN187" s="12">
        <v>0</v>
      </c>
    </row>
    <row r="188" spans="37:40" ht="15.75">
      <c r="AK188" s="12">
        <v>0.47235637810081244</v>
      </c>
      <c r="AL188" s="12">
        <v>0</v>
      </c>
      <c r="AM188" s="12">
        <v>0.47235637810081244</v>
      </c>
      <c r="AN188" s="12">
        <v>1594</v>
      </c>
    </row>
    <row r="189" spans="37:40" ht="15.75">
      <c r="AK189" s="12">
        <v>0.4774354789406061</v>
      </c>
      <c r="AL189" s="12">
        <v>0</v>
      </c>
      <c r="AM189" s="12">
        <v>0.4774354789406061</v>
      </c>
      <c r="AN189" s="12">
        <v>1594</v>
      </c>
    </row>
    <row r="190" spans="37:40" ht="15.75">
      <c r="AK190" s="12">
        <v>0.4774354789406061</v>
      </c>
      <c r="AL190" s="12">
        <v>0</v>
      </c>
      <c r="AM190" s="12">
        <v>0.4774354789406061</v>
      </c>
      <c r="AN190" s="12">
        <v>0</v>
      </c>
    </row>
    <row r="191" spans="37:40" ht="15.75">
      <c r="AK191" s="12">
        <v>0.4825145797803998</v>
      </c>
      <c r="AL191" s="12">
        <v>0</v>
      </c>
      <c r="AM191" s="12">
        <v>0.4825145797803998</v>
      </c>
      <c r="AN191" s="12">
        <v>0</v>
      </c>
    </row>
    <row r="192" spans="37:40" ht="15.75">
      <c r="AK192" s="12">
        <v>0.4825145797803998</v>
      </c>
      <c r="AL192" s="12">
        <v>0</v>
      </c>
      <c r="AM192" s="12">
        <v>0.4825145797803998</v>
      </c>
      <c r="AN192" s="12">
        <v>0</v>
      </c>
    </row>
    <row r="193" spans="37:40" ht="15.75">
      <c r="AK193" s="12">
        <v>0.4875936806201935</v>
      </c>
      <c r="AL193" s="12">
        <v>0</v>
      </c>
      <c r="AM193" s="12">
        <v>0.4875936806201935</v>
      </c>
      <c r="AN193" s="12">
        <v>0</v>
      </c>
    </row>
    <row r="194" spans="37:40" ht="15.75">
      <c r="AK194" s="12">
        <v>0.4875936806201935</v>
      </c>
      <c r="AL194" s="12">
        <v>1594</v>
      </c>
      <c r="AM194" s="12">
        <v>0.4875936806201935</v>
      </c>
      <c r="AN194" s="12">
        <v>1959</v>
      </c>
    </row>
    <row r="195" spans="37:40" ht="15.75">
      <c r="AK195" s="12">
        <v>0.49267278145998716</v>
      </c>
      <c r="AL195" s="12">
        <v>1594</v>
      </c>
      <c r="AM195" s="12">
        <v>0.49267278145998716</v>
      </c>
      <c r="AN195" s="12">
        <v>1959</v>
      </c>
    </row>
    <row r="196" spans="37:40" ht="15.75">
      <c r="AK196" s="12">
        <v>0.49267278145998716</v>
      </c>
      <c r="AL196" s="12">
        <v>0</v>
      </c>
      <c r="AM196" s="12">
        <v>0.49267278145998716</v>
      </c>
      <c r="AN196" s="12">
        <v>2193</v>
      </c>
    </row>
    <row r="197" spans="37:40" ht="15.75">
      <c r="AK197" s="12">
        <v>0.49775188229978085</v>
      </c>
      <c r="AL197" s="12">
        <v>0</v>
      </c>
      <c r="AM197" s="12">
        <v>0.49775188229978085</v>
      </c>
      <c r="AN197" s="12">
        <v>2193</v>
      </c>
    </row>
    <row r="198" spans="37:40" ht="15.75">
      <c r="AK198" s="12">
        <v>0.49775188229978085</v>
      </c>
      <c r="AL198" s="12">
        <v>1959</v>
      </c>
      <c r="AM198" s="12">
        <v>0.49775188229978085</v>
      </c>
      <c r="AN198" s="12">
        <v>1072</v>
      </c>
    </row>
    <row r="199" spans="37:40" ht="15.75">
      <c r="AK199" s="12">
        <v>0.5028309831395745</v>
      </c>
      <c r="AL199" s="12">
        <v>1959</v>
      </c>
      <c r="AM199" s="12">
        <v>0.5028309831395745</v>
      </c>
      <c r="AN199" s="12">
        <v>1072</v>
      </c>
    </row>
    <row r="200" spans="37:40" ht="15.75">
      <c r="AK200" s="12">
        <v>0.5028309831395745</v>
      </c>
      <c r="AL200" s="12">
        <v>0</v>
      </c>
      <c r="AM200" s="12">
        <v>0.5028309831395745</v>
      </c>
      <c r="AN200" s="12">
        <v>0</v>
      </c>
    </row>
    <row r="201" spans="37:40" ht="15.75">
      <c r="AK201" s="12">
        <v>0.5079100839793682</v>
      </c>
      <c r="AL201" s="12">
        <v>0</v>
      </c>
      <c r="AM201" s="12">
        <v>0.5079100839793682</v>
      </c>
      <c r="AN201" s="12">
        <v>0</v>
      </c>
    </row>
    <row r="202" spans="37:40" ht="15.75">
      <c r="AK202" s="12">
        <v>0.5079100839793682</v>
      </c>
      <c r="AL202" s="12">
        <v>3265</v>
      </c>
      <c r="AM202" s="12">
        <v>0.5079100839793682</v>
      </c>
      <c r="AN202" s="12">
        <v>0</v>
      </c>
    </row>
    <row r="203" spans="37:40" ht="15.75">
      <c r="AK203" s="12">
        <v>0.5129891848191619</v>
      </c>
      <c r="AL203" s="12">
        <v>3265</v>
      </c>
      <c r="AM203" s="12">
        <v>0.5129891848191619</v>
      </c>
      <c r="AN203" s="12">
        <v>0</v>
      </c>
    </row>
    <row r="204" spans="37:40" ht="15.75">
      <c r="AK204" s="12">
        <v>0.5129891848191619</v>
      </c>
      <c r="AL204" s="12">
        <v>0</v>
      </c>
      <c r="AM204" s="12">
        <v>0.5129891848191619</v>
      </c>
      <c r="AN204" s="12">
        <v>0</v>
      </c>
    </row>
  </sheetData>
  <sheetProtection/>
  <printOptions/>
  <pageMargins left="0.75" right="0.75" top="1" bottom="1" header="0.5" footer="0.5"/>
  <pageSetup horizontalDpi="200" verticalDpi="200"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Using Free Throw Shooting to understand Autocorrelation</dc:title>
  <dc:subject/>
  <dc:creator>Barreto/Howland</dc:creator>
  <cp:keywords/>
  <dc:description/>
  <cp:lastModifiedBy>IT Services</cp:lastModifiedBy>
  <dcterms:created xsi:type="dcterms:W3CDTF">2001-04-16T01:33:22Z</dcterms:created>
  <dcterms:modified xsi:type="dcterms:W3CDTF">2008-08-25T19:36:31Z</dcterms:modified>
  <cp:category/>
  <cp:version/>
  <cp:contentType/>
  <cp:contentStatus/>
</cp:coreProperties>
</file>