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3.xml" ContentType="application/vnd.openxmlformats-officedocument.spreadsheetml.pivotCacheDefinition+xml"/>
  <Override PartName="/xl/pivotTables/pivotTable1.xml" ContentType="application/vnd.openxmlformats-officedocument.spreadsheetml.pivotTable+xml"/>
  <Override PartName="/xl/pivotTables/pivotTable4.xml" ContentType="application/vnd.openxmlformats-officedocument.spreadsheetml.pivotTable+xml"/>
  <Override PartName="/xl/pivotTables/pivotTable3.xml" ContentType="application/vnd.openxmlformats-officedocument.spreadsheetml.pivotTable+xml"/>
  <Override PartName="/xl/pivotTables/pivotTable2.xml" ContentType="application/vnd.openxmlformats-officedocument.spreadsheetml.pivotTable+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75" yWindow="65521" windowWidth="6465" windowHeight="6960" firstSheet="1" activeTab="1"/>
  </bookViews>
  <sheets>
    <sheet name="Intro" sheetId="1" state="hidden" r:id="rId1"/>
    <sheet name="Notes" sheetId="2" r:id="rId2"/>
    <sheet name="Instructor Notes C14" sheetId="3" state="hidden" r:id="rId3"/>
    <sheet name="Setup" sheetId="4" r:id="rId4"/>
    <sheet name="ProbHist" sheetId="5" state="hidden" r:id="rId5"/>
    <sheet name="MonteCarloResults" sheetId="6" state="hidden" r:id="rId6"/>
    <sheet name="NormalApprox" sheetId="7" r:id="rId7"/>
    <sheet name="NominalMonteCarlo" sheetId="8" state="hidden" r:id="rId8"/>
    <sheet name="Draw2vsDraw1" sheetId="9" state="hidden" r:id="rId9"/>
    <sheet name="Draw3vsDraw1" sheetId="10" state="hidden" r:id="rId10"/>
    <sheet name="NumDraw2vsDraw1" sheetId="11" state="hidden" r:id="rId11"/>
    <sheet name="Draw1vs2vs3" sheetId="12" state="hidden" r:id="rId12"/>
    <sheet name="Sample" sheetId="13" state="hidden" r:id="rId13"/>
  </sheets>
  <definedNames>
    <definedName name="binendpoint" localSheetId="6">#REF!</definedName>
    <definedName name="criterion1" localSheetId="6">#REF!</definedName>
    <definedName name="criterion2" localSheetId="6">#REF!</definedName>
    <definedName name="cutoff" localSheetId="6">'NormalApprox'!$F$1</definedName>
    <definedName name="L_cutoff" localSheetId="6">'NormalApprox'!$P$2</definedName>
    <definedName name="Lower_cutoff" localSheetId="6">'NormalApprox'!$F$2</definedName>
    <definedName name="MonteCarloReps" localSheetId="6">'Setup'!$N$3:$N$7</definedName>
    <definedName name="MonteCarloReps">'Setup'!$N$3:$N$7</definedName>
    <definedName name="_xlnm.Print_Area" localSheetId="7">'NominalMonteCarlo'!$A$1:$L$37</definedName>
    <definedName name="ProbHistXRange">'ProbHist'!$A$1:$A$26</definedName>
    <definedName name="ProbHistYRange">'ProbHist'!$B$1:$B$26</definedName>
    <definedName name="Results" localSheetId="6">#REF!</definedName>
    <definedName name="Resultswithtitle" localSheetId="6">#REF!</definedName>
    <definedName name="start" localSheetId="6">'NormalApprox'!$N$1</definedName>
    <definedName name="step" localSheetId="6">'NormalApprox'!$N$2</definedName>
    <definedName name="U_cutoff" localSheetId="6">'NormalApprox'!$P$1</definedName>
    <definedName name="Upper_cutoff" localSheetId="6">'NormalApprox'!$F$1</definedName>
  </definedNames>
  <calcPr fullCalcOnLoad="1"/>
  <pivotCaches>
    <pivotCache cacheId="2" r:id="rId14"/>
    <pivotCache cacheId="4" r:id="rId15"/>
    <pivotCache cacheId="5" r:id="rId16"/>
  </pivotCaches>
</workbook>
</file>

<file path=xl/comments3.xml><?xml version="1.0" encoding="utf-8"?>
<comments xmlns="http://schemas.openxmlformats.org/spreadsheetml/2006/main">
  <authors>
    <author>Elizabeth A. Justice</author>
  </authors>
  <commentList>
    <comment ref="A22" authorId="0">
      <text>
        <r>
          <rPr>
            <b/>
            <sz val="8"/>
            <rFont val="Tahoma"/>
            <family val="0"/>
          </rPr>
          <t>Should be close to EV.</t>
        </r>
      </text>
    </comment>
    <comment ref="A23" authorId="0">
      <text>
        <r>
          <rPr>
            <b/>
            <sz val="8"/>
            <rFont val="Tahoma"/>
            <family val="0"/>
          </rPr>
          <t>Should be close to SE</t>
        </r>
      </text>
    </comment>
    <comment ref="F48" authorId="0">
      <text>
        <r>
          <rPr>
            <b/>
            <sz val="8"/>
            <rFont val="Tahoma"/>
            <family val="0"/>
          </rPr>
          <t>None of the 1000 repetitions had more than 13 1's in 100 draws from the 0/1 box.</t>
        </r>
      </text>
    </comment>
    <comment ref="B6" authorId="0">
      <text>
        <r>
          <rPr>
            <b/>
            <sz val="8"/>
            <rFont val="Tahoma"/>
            <family val="0"/>
          </rPr>
          <t>This is a very lopsided box.</t>
        </r>
      </text>
    </comment>
  </commentList>
</comments>
</file>

<file path=xl/sharedStrings.xml><?xml version="1.0" encoding="utf-8"?>
<sst xmlns="http://schemas.openxmlformats.org/spreadsheetml/2006/main" count="2147" uniqueCount="78">
  <si>
    <t>Number of Samples with this Sum</t>
  </si>
  <si>
    <t>Fraction of Experiment in Bin</t>
  </si>
  <si>
    <t>Monte Carlo Experiment Results</t>
  </si>
  <si>
    <t>start</t>
  </si>
  <si>
    <t>U_cutoff</t>
  </si>
  <si>
    <t>step</t>
  </si>
  <si>
    <t>L_cutoff</t>
  </si>
  <si>
    <t>Area</t>
  </si>
  <si>
    <t>Density</t>
  </si>
  <si>
    <t>Cumulative</t>
  </si>
  <si>
    <t>H</t>
  </si>
  <si>
    <t>T</t>
  </si>
  <si>
    <t>With Replacement</t>
  </si>
  <si>
    <t>r</t>
  </si>
  <si>
    <t>w</t>
  </si>
  <si>
    <t>b</t>
  </si>
  <si>
    <t>Observation</t>
  </si>
  <si>
    <t>Ticket</t>
  </si>
  <si>
    <t>Draws from the Box</t>
  </si>
  <si>
    <t>Number of Draws</t>
  </si>
  <si>
    <t>Statistic</t>
  </si>
  <si>
    <t>Number of Reps Chosen</t>
  </si>
  <si>
    <t>Sample Number</t>
  </si>
  <si>
    <t>The Contents of the Box</t>
  </si>
  <si>
    <t>SD</t>
  </si>
  <si>
    <t>Elapsed Time</t>
  </si>
  <si>
    <t>Average (Expected Value)</t>
  </si>
  <si>
    <t>Draws</t>
  </si>
  <si>
    <t>Draw 1</t>
  </si>
  <si>
    <t>Draw 2</t>
  </si>
  <si>
    <t>Draw 3</t>
  </si>
  <si>
    <t>Count of Draw 1</t>
  </si>
  <si>
    <t>Grand Total</t>
  </si>
  <si>
    <t>Number on Ticket</t>
  </si>
  <si>
    <t>How Many Tickets</t>
  </si>
  <si>
    <t>Number of Types</t>
  </si>
  <si>
    <t>Sum</t>
  </si>
  <si>
    <t>Sample Sum</t>
  </si>
  <si>
    <t>Sum of Tickets in Sample</t>
  </si>
  <si>
    <t xml:space="preserve">Upper cutoff in SUs </t>
  </si>
  <si>
    <t xml:space="preserve">Lower cutoff in SUs </t>
  </si>
  <si>
    <t>Number of Repetitions =1000</t>
  </si>
  <si>
    <t>Statistic = Sum</t>
  </si>
  <si>
    <t>Draws Are With Replacement</t>
  </si>
  <si>
    <t>Number of Draws = 100</t>
  </si>
  <si>
    <t>Upper Cutoff in actual units</t>
  </si>
  <si>
    <t>Lower Cutoff in actual units</t>
  </si>
  <si>
    <t>Normal Approximation</t>
  </si>
  <si>
    <t>p. 1 of 10:Mortgage Bundling</t>
  </si>
  <si>
    <t xml:space="preserve"> Box 1: </t>
  </si>
  <si>
    <t>Page 3 of 10 Probability Histogram for 2 Draws from Coin Toss</t>
  </si>
  <si>
    <t>Run Monte Carlo</t>
  </si>
  <si>
    <t>note discrete outcome correction</t>
  </si>
  <si>
    <t>Average of the Sample Sums = 4.94</t>
  </si>
  <si>
    <t>SD of the Sample Sums = 2.10</t>
  </si>
  <si>
    <t>Value</t>
  </si>
  <si>
    <t>Deviation</t>
  </si>
  <si>
    <t>Deviation Squared</t>
  </si>
  <si>
    <t>Weighted Squared Deviation</t>
  </si>
  <si>
    <t>Total Tickets</t>
  </si>
  <si>
    <t>Probability</t>
  </si>
  <si>
    <t>Computing the SD of the Box</t>
  </si>
  <si>
    <t xml:space="preserve">Average </t>
  </si>
  <si>
    <t>Spread (SD or SE)</t>
  </si>
  <si>
    <t>Center (Average or EV)</t>
  </si>
  <si>
    <t>Draws Made Without Replacement</t>
  </si>
  <si>
    <t>Date</t>
  </si>
  <si>
    <t>Problem/Comment</t>
  </si>
  <si>
    <t>Note that there are several hidden sheets, with Instructor Notes C14 being one of the more interesting.</t>
  </si>
  <si>
    <t>Number of Draws = 25</t>
  </si>
  <si>
    <t>Average of the Sample Sums = 416.280</t>
  </si>
  <si>
    <t>SD of the Sample Sums = 23.300</t>
  </si>
  <si>
    <t>Probability Histogram</t>
  </si>
  <si>
    <t>Discrepancy with Monte Carlo Results</t>
  </si>
  <si>
    <t>This version doesn't seem to handle nominal variables at all well.</t>
  </si>
  <si>
    <t>This version has bug for draws w/o replacement and negative tickets.  This is not a problem in draws w/ replacement, so look for the fix there.</t>
  </si>
  <si>
    <t>This version does not allow access to Draw1 vs. Draw2 conditional probability computations, though there are routines in the code for this. The variable table is automatically set to False.</t>
  </si>
  <si>
    <t xml:space="preserve">There are a bunch of notes scattered on this sheet., mostly on old stuff that has been implemented or fixed.  </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</si>
</sst>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00000"/>
    <numFmt numFmtId="167" formatCode="0.00000"/>
    <numFmt numFmtId="168" formatCode="0.0000000"/>
    <numFmt numFmtId="169" formatCode="0.0%"/>
    <numFmt numFmtId="170" formatCode="0.0"/>
    <numFmt numFmtId="171" formatCode="0.00000000"/>
    <numFmt numFmtId="172" formatCode="0.0000000000000"/>
    <numFmt numFmtId="173" formatCode="m/d/yyyy"/>
    <numFmt numFmtId="174" formatCode="0.000000000000"/>
    <numFmt numFmtId="175" formatCode="0.00000000000"/>
    <numFmt numFmtId="176" formatCode="0.0000000000"/>
    <numFmt numFmtId="177" formatCode="0.000000000"/>
    <numFmt numFmtId="178" formatCode="&quot;Yes&quot;;&quot;Yes&quot;;&quot;No&quot;"/>
    <numFmt numFmtId="179" formatCode="&quot;True&quot;;&quot;True&quot;;&quot;False&quot;"/>
    <numFmt numFmtId="180" formatCode="&quot;On&quot;;&quot;On&quot;;&quot;Off&quot;"/>
  </numFmts>
  <fonts count="28">
    <font>
      <sz val="9"/>
      <name val="Geneva"/>
      <family val="0"/>
    </font>
    <font>
      <b/>
      <sz val="9"/>
      <name val="Geneva"/>
      <family val="0"/>
    </font>
    <font>
      <i/>
      <sz val="9"/>
      <name val="Geneva"/>
      <family val="0"/>
    </font>
    <font>
      <b/>
      <i/>
      <sz val="9"/>
      <name val="Geneva"/>
      <family val="0"/>
    </font>
    <font>
      <sz val="12"/>
      <name val="Times New Roman"/>
      <family val="1"/>
    </font>
    <font>
      <b/>
      <sz val="12"/>
      <color indexed="10"/>
      <name val="Times New Roman"/>
      <family val="1"/>
    </font>
    <font>
      <sz val="12"/>
      <color indexed="9"/>
      <name val="Times New Roman"/>
      <family val="1"/>
    </font>
    <font>
      <sz val="5.5"/>
      <name val="Geneva"/>
      <family val="0"/>
    </font>
    <font>
      <sz val="5.75"/>
      <name val="Geneva"/>
      <family val="0"/>
    </font>
    <font>
      <b/>
      <sz val="9.5"/>
      <name val="Geneva"/>
      <family val="0"/>
    </font>
    <font>
      <b/>
      <sz val="12"/>
      <name val="Geneva"/>
      <family val="0"/>
    </font>
    <font>
      <sz val="8"/>
      <name val="Arial"/>
      <family val="0"/>
    </font>
    <font>
      <b/>
      <sz val="10.5"/>
      <name val="Arial"/>
      <family val="0"/>
    </font>
    <font>
      <sz val="12"/>
      <name val="Charcoal"/>
      <family val="0"/>
    </font>
    <font>
      <b/>
      <sz val="9"/>
      <color indexed="10"/>
      <name val="Geneva"/>
      <family val="0"/>
    </font>
    <font>
      <sz val="10"/>
      <name val="Geneva"/>
      <family val="0"/>
    </font>
    <font>
      <sz val="9"/>
      <name val="Times New Roman"/>
      <family val="1"/>
    </font>
    <font>
      <sz val="10"/>
      <name val="Times New Roman"/>
      <family val="1"/>
    </font>
    <font>
      <b/>
      <sz val="8"/>
      <name val="Tahoma"/>
      <family val="0"/>
    </font>
    <font>
      <sz val="8"/>
      <name val="Geneva"/>
      <family val="0"/>
    </font>
    <font>
      <b/>
      <sz val="8.25"/>
      <name val="Arial"/>
      <family val="0"/>
    </font>
    <font>
      <sz val="8.25"/>
      <name val="Arial"/>
      <family val="0"/>
    </font>
    <font>
      <b/>
      <sz val="8"/>
      <name val="Geneva"/>
      <family val="0"/>
    </font>
    <font>
      <b/>
      <sz val="10.25"/>
      <name val="Geneva"/>
      <family val="0"/>
    </font>
    <font>
      <sz val="9"/>
      <color indexed="10"/>
      <name val="Geneva"/>
      <family val="0"/>
    </font>
    <font>
      <sz val="8"/>
      <name val="Tahoma"/>
      <family val="2"/>
    </font>
    <font>
      <b/>
      <sz val="10"/>
      <color indexed="10"/>
      <name val="Times New Roman"/>
      <family val="1"/>
    </font>
    <font>
      <sz val="12"/>
      <color indexed="43"/>
      <name val="Times New Roman"/>
      <family val="1"/>
    </font>
  </fonts>
  <fills count="9">
    <fill>
      <patternFill/>
    </fill>
    <fill>
      <patternFill patternType="gray125"/>
    </fill>
    <fill>
      <patternFill patternType="solid">
        <fgColor indexed="50"/>
        <bgColor indexed="64"/>
      </patternFill>
    </fill>
    <fill>
      <patternFill patternType="solid">
        <fgColor indexed="43"/>
        <bgColor indexed="64"/>
      </patternFill>
    </fill>
    <fill>
      <patternFill patternType="solid">
        <fgColor indexed="22"/>
        <bgColor indexed="64"/>
      </patternFill>
    </fill>
    <fill>
      <patternFill patternType="solid">
        <fgColor indexed="44"/>
        <bgColor indexed="64"/>
      </patternFill>
    </fill>
    <fill>
      <patternFill patternType="solid">
        <fgColor indexed="45"/>
        <bgColor indexed="64"/>
      </patternFill>
    </fill>
    <fill>
      <patternFill patternType="solid">
        <fgColor indexed="14"/>
        <bgColor indexed="64"/>
      </patternFill>
    </fill>
    <fill>
      <patternFill patternType="solid">
        <fgColor indexed="13"/>
        <bgColor indexed="64"/>
      </patternFill>
    </fill>
  </fills>
  <borders count="34">
    <border>
      <left/>
      <right/>
      <top/>
      <bottom/>
      <diagonal/>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color indexed="63"/>
      </bottom>
    </border>
    <border>
      <left style="medium"/>
      <right style="thin"/>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color indexed="63"/>
      </left>
      <right style="thin"/>
      <top style="thin"/>
      <bottom style="thin"/>
    </border>
    <border>
      <left style="medium"/>
      <right style="thin"/>
      <top style="thin"/>
      <bottom style="medium"/>
    </border>
    <border>
      <left style="thin"/>
      <right style="medium"/>
      <top style="thin"/>
      <bottom style="medium"/>
    </border>
    <border>
      <left>
        <color indexed="63"/>
      </left>
      <right>
        <color indexed="63"/>
      </right>
      <top style="thin"/>
      <bottom style="thin"/>
    </border>
    <border>
      <left style="thin"/>
      <right style="thick">
        <color indexed="10"/>
      </right>
      <top style="thin"/>
      <bottom style="thin"/>
    </border>
    <border>
      <left>
        <color indexed="63"/>
      </left>
      <right>
        <color indexed="63"/>
      </right>
      <top>
        <color indexed="63"/>
      </top>
      <bottom style="medium"/>
    </border>
    <border>
      <left style="medium"/>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style="medium"/>
      <top style="thin"/>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style="thin"/>
      <bottom style="thin"/>
    </border>
    <border>
      <left>
        <color indexed="63"/>
      </left>
      <right style="medium"/>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lignment/>
      <protection/>
    </xf>
    <xf numFmtId="9" fontId="0" fillId="0" borderId="0" applyFont="0" applyFill="0" applyBorder="0" applyAlignment="0" applyProtection="0"/>
  </cellStyleXfs>
  <cellXfs count="129">
    <xf numFmtId="0" fontId="0" fillId="0" borderId="0" xfId="0" applyAlignment="1">
      <alignment/>
    </xf>
    <xf numFmtId="0" fontId="4" fillId="0" borderId="0" xfId="0" applyFont="1" applyAlignment="1">
      <alignment/>
    </xf>
    <xf numFmtId="0" fontId="4" fillId="0" borderId="0" xfId="0" applyFont="1" applyFill="1" applyAlignment="1">
      <alignment/>
    </xf>
    <xf numFmtId="0" fontId="4" fillId="0" borderId="0" xfId="0" applyFont="1" applyAlignment="1">
      <alignment wrapText="1"/>
    </xf>
    <xf numFmtId="0" fontId="4" fillId="0" borderId="0" xfId="0" applyFont="1" applyAlignment="1">
      <alignment horizontal="center"/>
    </xf>
    <xf numFmtId="0" fontId="4" fillId="2" borderId="1" xfId="0" applyFont="1" applyFill="1" applyBorder="1" applyAlignment="1">
      <alignment/>
    </xf>
    <xf numFmtId="0" fontId="4" fillId="2" borderId="2" xfId="0" applyFont="1" applyFill="1" applyBorder="1" applyAlignment="1">
      <alignment horizontal="center"/>
    </xf>
    <xf numFmtId="0" fontId="4" fillId="2" borderId="3" xfId="0" applyFont="1" applyFill="1" applyBorder="1" applyAlignment="1">
      <alignment/>
    </xf>
    <xf numFmtId="0" fontId="6" fillId="0" borderId="0" xfId="0" applyFont="1" applyAlignment="1">
      <alignment/>
    </xf>
    <xf numFmtId="1" fontId="6" fillId="0" borderId="0" xfId="0" applyNumberFormat="1" applyFont="1" applyAlignment="1">
      <alignment/>
    </xf>
    <xf numFmtId="0" fontId="4" fillId="0" borderId="0" xfId="0" applyFont="1" applyAlignment="1">
      <alignment/>
    </xf>
    <xf numFmtId="2" fontId="0" fillId="0" borderId="0" xfId="0" applyNumberFormat="1" applyAlignment="1">
      <alignment/>
    </xf>
    <xf numFmtId="0" fontId="4" fillId="2" borderId="4" xfId="0" applyFont="1" applyFill="1" applyBorder="1" applyAlignment="1">
      <alignment horizontal="center" wrapText="1"/>
    </xf>
    <xf numFmtId="0" fontId="10" fillId="0" borderId="0" xfId="0" applyFont="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5" xfId="0" applyNumberFormat="1" applyBorder="1" applyAlignment="1">
      <alignment/>
    </xf>
    <xf numFmtId="0" fontId="0" fillId="0" borderId="6" xfId="0" applyNumberFormat="1" applyBorder="1" applyAlignment="1">
      <alignment/>
    </xf>
    <xf numFmtId="0" fontId="0" fillId="0" borderId="8" xfId="0" applyNumberFormat="1" applyBorder="1" applyAlignment="1">
      <alignment/>
    </xf>
    <xf numFmtId="0" fontId="0" fillId="0" borderId="7" xfId="0" applyNumberFormat="1" applyBorder="1" applyAlignment="1">
      <alignment/>
    </xf>
    <xf numFmtId="0" fontId="0" fillId="0" borderId="0" xfId="0" applyNumberFormat="1" applyAlignment="1">
      <alignment/>
    </xf>
    <xf numFmtId="0" fontId="0" fillId="0" borderId="9" xfId="0" applyNumberFormat="1" applyBorder="1" applyAlignment="1">
      <alignment/>
    </xf>
    <xf numFmtId="0" fontId="0" fillId="0" borderId="10" xfId="0" applyBorder="1" applyAlignment="1">
      <alignment/>
    </xf>
    <xf numFmtId="0" fontId="0" fillId="0" borderId="10" xfId="0" applyNumberFormat="1" applyBorder="1" applyAlignment="1">
      <alignment/>
    </xf>
    <xf numFmtId="0" fontId="0" fillId="0" borderId="11" xfId="0" applyNumberFormat="1" applyBorder="1" applyAlignment="1">
      <alignment/>
    </xf>
    <xf numFmtId="0" fontId="0" fillId="0" borderId="12" xfId="0" applyNumberFormat="1" applyBorder="1" applyAlignment="1">
      <alignment/>
    </xf>
    <xf numFmtId="9" fontId="0" fillId="0" borderId="0" xfId="20" applyAlignment="1">
      <alignment/>
    </xf>
    <xf numFmtId="0" fontId="0" fillId="0" borderId="12" xfId="0" applyBorder="1" applyAlignment="1">
      <alignment/>
    </xf>
    <xf numFmtId="0" fontId="0" fillId="0" borderId="13" xfId="0" applyBorder="1" applyAlignment="1">
      <alignment/>
    </xf>
    <xf numFmtId="0" fontId="0" fillId="0" borderId="12" xfId="0" applyBorder="1" applyAlignment="1">
      <alignment/>
    </xf>
    <xf numFmtId="0" fontId="0" fillId="0" borderId="5" xfId="0" applyBorder="1" applyAlignment="1">
      <alignment/>
    </xf>
    <xf numFmtId="0" fontId="4" fillId="3" borderId="14" xfId="0" applyFont="1" applyFill="1" applyBorder="1" applyAlignment="1">
      <alignment/>
    </xf>
    <xf numFmtId="0" fontId="4" fillId="3" borderId="14" xfId="0" applyFont="1" applyFill="1" applyBorder="1" applyAlignment="1">
      <alignment wrapText="1"/>
    </xf>
    <xf numFmtId="0" fontId="4" fillId="4" borderId="15" xfId="0" applyFont="1" applyFill="1" applyBorder="1" applyAlignment="1">
      <alignment wrapText="1"/>
    </xf>
    <xf numFmtId="0" fontId="4" fillId="4" borderId="15" xfId="0" applyFont="1" applyFill="1" applyBorder="1" applyAlignment="1">
      <alignment/>
    </xf>
    <xf numFmtId="0" fontId="4" fillId="4" borderId="16" xfId="0" applyFont="1" applyFill="1" applyBorder="1" applyAlignment="1">
      <alignment wrapText="1"/>
    </xf>
    <xf numFmtId="0" fontId="4" fillId="4" borderId="16" xfId="0" applyFont="1" applyFill="1" applyBorder="1" applyAlignment="1">
      <alignment/>
    </xf>
    <xf numFmtId="0" fontId="4" fillId="5" borderId="15" xfId="0" applyFont="1" applyFill="1" applyBorder="1" applyAlignment="1">
      <alignment wrapText="1"/>
    </xf>
    <xf numFmtId="0" fontId="4" fillId="5" borderId="15" xfId="0" applyFont="1" applyFill="1" applyBorder="1" applyAlignment="1">
      <alignment/>
    </xf>
    <xf numFmtId="0" fontId="4" fillId="3" borderId="17" xfId="0" applyFont="1" applyFill="1" applyBorder="1" applyAlignment="1">
      <alignment/>
    </xf>
    <xf numFmtId="0" fontId="4" fillId="5" borderId="18" xfId="0" applyFont="1" applyFill="1" applyBorder="1" applyAlignment="1">
      <alignment wrapText="1"/>
    </xf>
    <xf numFmtId="1" fontId="4" fillId="5" borderId="18" xfId="0" applyNumberFormat="1" applyFont="1" applyFill="1" applyBorder="1" applyAlignment="1">
      <alignment/>
    </xf>
    <xf numFmtId="0" fontId="4" fillId="5" borderId="18" xfId="0" applyFont="1" applyFill="1" applyBorder="1" applyAlignment="1">
      <alignment/>
    </xf>
    <xf numFmtId="0" fontId="4" fillId="5" borderId="15" xfId="0" applyFont="1" applyFill="1" applyBorder="1" applyAlignment="1">
      <alignment/>
    </xf>
    <xf numFmtId="10" fontId="4" fillId="4" borderId="15" xfId="20" applyNumberFormat="1" applyFont="1" applyFill="1" applyBorder="1" applyAlignment="1">
      <alignment/>
    </xf>
    <xf numFmtId="10" fontId="4" fillId="4" borderId="15" xfId="20" applyNumberFormat="1" applyFont="1" applyFill="1" applyBorder="1" applyAlignment="1">
      <alignment wrapText="1"/>
    </xf>
    <xf numFmtId="0" fontId="4" fillId="0" borderId="0" xfId="19" applyFont="1">
      <alignment/>
      <protection/>
    </xf>
    <xf numFmtId="10" fontId="4" fillId="0" borderId="0" xfId="20" applyNumberFormat="1" applyFont="1" applyAlignment="1">
      <alignment/>
    </xf>
    <xf numFmtId="0" fontId="4" fillId="3" borderId="0" xfId="0" applyFont="1" applyFill="1" applyAlignment="1">
      <alignment/>
    </xf>
    <xf numFmtId="10" fontId="4" fillId="0" borderId="0" xfId="20" applyNumberFormat="1" applyFont="1" applyAlignment="1">
      <alignment wrapText="1"/>
    </xf>
    <xf numFmtId="10" fontId="4" fillId="0" borderId="0" xfId="20" applyNumberFormat="1" applyFont="1" applyAlignment="1">
      <alignment/>
    </xf>
    <xf numFmtId="0" fontId="1" fillId="0" borderId="0" xfId="0" applyFont="1" applyAlignment="1">
      <alignment/>
    </xf>
    <xf numFmtId="0" fontId="4" fillId="3" borderId="19" xfId="0" applyFont="1" applyFill="1" applyBorder="1" applyAlignment="1">
      <alignment/>
    </xf>
    <xf numFmtId="0" fontId="4" fillId="3" borderId="20" xfId="0" applyFont="1" applyFill="1" applyBorder="1" applyAlignment="1">
      <alignment/>
    </xf>
    <xf numFmtId="0" fontId="14" fillId="0" borderId="0" xfId="0" applyFont="1" applyAlignment="1">
      <alignment/>
    </xf>
    <xf numFmtId="0" fontId="16" fillId="0" borderId="0" xfId="0" applyFont="1" applyAlignment="1">
      <alignment/>
    </xf>
    <xf numFmtId="0" fontId="4" fillId="3" borderId="0" xfId="0" applyFont="1" applyFill="1" applyAlignment="1">
      <alignment wrapText="1"/>
    </xf>
    <xf numFmtId="0" fontId="17" fillId="0" borderId="0" xfId="0" applyFont="1" applyAlignment="1">
      <alignment/>
    </xf>
    <xf numFmtId="0" fontId="4" fillId="0" borderId="15" xfId="0" applyFont="1" applyBorder="1" applyAlignment="1">
      <alignment/>
    </xf>
    <xf numFmtId="0" fontId="17" fillId="0" borderId="15" xfId="0" applyFont="1" applyBorder="1" applyAlignment="1">
      <alignment/>
    </xf>
    <xf numFmtId="2" fontId="17" fillId="0" borderId="15" xfId="0" applyNumberFormat="1" applyFont="1" applyBorder="1" applyAlignment="1">
      <alignment/>
    </xf>
    <xf numFmtId="164" fontId="17" fillId="0" borderId="15" xfId="0" applyNumberFormat="1" applyFont="1" applyBorder="1" applyAlignment="1">
      <alignment/>
    </xf>
    <xf numFmtId="0" fontId="17" fillId="3" borderId="15" xfId="0" applyFont="1" applyFill="1" applyBorder="1" applyAlignment="1">
      <alignment/>
    </xf>
    <xf numFmtId="2" fontId="17" fillId="6" borderId="15" xfId="0" applyNumberFormat="1" applyFont="1" applyFill="1" applyBorder="1" applyAlignment="1">
      <alignment/>
    </xf>
    <xf numFmtId="2" fontId="17" fillId="7" borderId="15" xfId="0" applyNumberFormat="1" applyFont="1" applyFill="1" applyBorder="1" applyAlignment="1">
      <alignment/>
    </xf>
    <xf numFmtId="164" fontId="17" fillId="8" borderId="15" xfId="0" applyNumberFormat="1" applyFont="1" applyFill="1" applyBorder="1" applyAlignment="1">
      <alignment/>
    </xf>
    <xf numFmtId="164" fontId="17" fillId="3" borderId="15" xfId="0" applyNumberFormat="1" applyFont="1" applyFill="1" applyBorder="1" applyAlignment="1">
      <alignment/>
    </xf>
    <xf numFmtId="0" fontId="17" fillId="5" borderId="15" xfId="0" applyFont="1" applyFill="1" applyBorder="1" applyAlignment="1">
      <alignment/>
    </xf>
    <xf numFmtId="165" fontId="17" fillId="5" borderId="15" xfId="0" applyNumberFormat="1" applyFont="1" applyFill="1" applyBorder="1" applyAlignment="1">
      <alignment/>
    </xf>
    <xf numFmtId="0" fontId="5" fillId="0" borderId="15" xfId="0" applyFont="1" applyBorder="1" applyAlignment="1">
      <alignment/>
    </xf>
    <xf numFmtId="0" fontId="0" fillId="0" borderId="15" xfId="0" applyBorder="1" applyAlignment="1">
      <alignment/>
    </xf>
    <xf numFmtId="0" fontId="0" fillId="3" borderId="15" xfId="0" applyFill="1" applyBorder="1" applyAlignment="1">
      <alignment/>
    </xf>
    <xf numFmtId="0" fontId="0" fillId="8" borderId="15" xfId="0" applyFill="1" applyBorder="1" applyAlignment="1">
      <alignment/>
    </xf>
    <xf numFmtId="0" fontId="1" fillId="0" borderId="15" xfId="0" applyFont="1" applyBorder="1" applyAlignment="1">
      <alignment/>
    </xf>
    <xf numFmtId="165" fontId="0" fillId="7" borderId="15" xfId="0" applyNumberFormat="1" applyFill="1" applyBorder="1" applyAlignment="1">
      <alignment/>
    </xf>
    <xf numFmtId="164" fontId="4" fillId="0" borderId="0" xfId="0" applyNumberFormat="1" applyFont="1" applyAlignment="1">
      <alignment horizontal="center"/>
    </xf>
    <xf numFmtId="164" fontId="4" fillId="4" borderId="21" xfId="0" applyNumberFormat="1" applyFont="1" applyFill="1" applyBorder="1" applyAlignment="1">
      <alignment wrapText="1"/>
    </xf>
    <xf numFmtId="0" fontId="4" fillId="5" borderId="22" xfId="0" applyFont="1" applyFill="1" applyBorder="1" applyAlignment="1">
      <alignment wrapText="1"/>
    </xf>
    <xf numFmtId="0" fontId="4" fillId="0" borderId="0" xfId="19" applyFont="1" applyProtection="1">
      <alignment/>
      <protection locked="0"/>
    </xf>
    <xf numFmtId="0" fontId="0" fillId="0" borderId="0" xfId="0" applyAlignment="1">
      <alignment wrapText="1"/>
    </xf>
    <xf numFmtId="0" fontId="17" fillId="3" borderId="14" xfId="0" applyFont="1" applyFill="1" applyBorder="1" applyAlignment="1">
      <alignment/>
    </xf>
    <xf numFmtId="0" fontId="17" fillId="3" borderId="17" xfId="0" applyFont="1" applyFill="1" applyBorder="1" applyAlignment="1">
      <alignment/>
    </xf>
    <xf numFmtId="0" fontId="17" fillId="3" borderId="14" xfId="0" applyFont="1" applyFill="1" applyBorder="1" applyAlignment="1">
      <alignment wrapText="1"/>
    </xf>
    <xf numFmtId="0" fontId="17" fillId="3" borderId="19" xfId="0" applyFont="1" applyFill="1" applyBorder="1" applyAlignment="1">
      <alignment/>
    </xf>
    <xf numFmtId="0" fontId="17" fillId="3" borderId="20" xfId="0" applyFont="1" applyFill="1" applyBorder="1" applyAlignment="1">
      <alignment/>
    </xf>
    <xf numFmtId="165" fontId="27" fillId="3" borderId="0" xfId="0" applyNumberFormat="1" applyFont="1" applyFill="1" applyAlignment="1">
      <alignment/>
    </xf>
    <xf numFmtId="0" fontId="5" fillId="3" borderId="23" xfId="0" applyFont="1" applyFill="1" applyBorder="1" applyAlignment="1">
      <alignment horizontal="center"/>
    </xf>
    <xf numFmtId="0" fontId="5" fillId="2" borderId="24" xfId="0" applyFont="1" applyFill="1" applyBorder="1" applyAlignment="1">
      <alignment horizontal="center"/>
    </xf>
    <xf numFmtId="0" fontId="5" fillId="2" borderId="25" xfId="0" applyFont="1" applyFill="1" applyBorder="1" applyAlignment="1">
      <alignment horizontal="center"/>
    </xf>
    <xf numFmtId="0" fontId="5" fillId="5" borderId="24" xfId="0" applyFont="1" applyFill="1" applyBorder="1" applyAlignment="1">
      <alignment horizontal="center" wrapText="1"/>
    </xf>
    <xf numFmtId="0" fontId="5" fillId="5" borderId="25" xfId="0" applyFont="1" applyFill="1" applyBorder="1" applyAlignment="1">
      <alignment horizontal="center" wrapText="1"/>
    </xf>
    <xf numFmtId="0" fontId="4" fillId="5" borderId="26" xfId="0" applyFont="1" applyFill="1" applyBorder="1" applyAlignment="1">
      <alignment horizontal="center"/>
    </xf>
    <xf numFmtId="0" fontId="0" fillId="0" borderId="27" xfId="0" applyBorder="1" applyAlignment="1">
      <alignment horizontal="center"/>
    </xf>
    <xf numFmtId="0" fontId="4" fillId="2" borderId="28" xfId="0" applyFont="1" applyFill="1" applyBorder="1" applyAlignment="1">
      <alignment horizontal="center"/>
    </xf>
    <xf numFmtId="0" fontId="0" fillId="2" borderId="29" xfId="0" applyFill="1" applyBorder="1" applyAlignment="1">
      <alignment horizontal="center"/>
    </xf>
    <xf numFmtId="0" fontId="5" fillId="3" borderId="30" xfId="0" applyFont="1" applyFill="1" applyBorder="1" applyAlignment="1">
      <alignment horizontal="center" wrapText="1"/>
    </xf>
    <xf numFmtId="0" fontId="5" fillId="3" borderId="31" xfId="0" applyFont="1" applyFill="1" applyBorder="1" applyAlignment="1">
      <alignment horizontal="center" wrapText="1"/>
    </xf>
    <xf numFmtId="0" fontId="4" fillId="5" borderId="28" xfId="0" applyFont="1" applyFill="1" applyBorder="1" applyAlignment="1">
      <alignment horizontal="center" wrapText="1"/>
    </xf>
    <xf numFmtId="0" fontId="0" fillId="0" borderId="29" xfId="0" applyBorder="1" applyAlignment="1">
      <alignment horizontal="center"/>
    </xf>
    <xf numFmtId="0" fontId="4" fillId="5" borderId="32" xfId="0" applyFont="1" applyFill="1" applyBorder="1" applyAlignment="1">
      <alignment horizontal="center" wrapText="1"/>
    </xf>
    <xf numFmtId="0" fontId="0" fillId="0" borderId="33" xfId="0" applyBorder="1" applyAlignment="1">
      <alignment horizontal="center"/>
    </xf>
    <xf numFmtId="0" fontId="5" fillId="2" borderId="24" xfId="0" applyFont="1" applyFill="1" applyBorder="1" applyAlignment="1">
      <alignment horizontal="center" wrapText="1"/>
    </xf>
    <xf numFmtId="0" fontId="5" fillId="2" borderId="25" xfId="0" applyFont="1" applyFill="1" applyBorder="1" applyAlignment="1">
      <alignment horizontal="center" wrapText="1"/>
    </xf>
    <xf numFmtId="0" fontId="4" fillId="2" borderId="26" xfId="0" applyFont="1" applyFill="1" applyBorder="1" applyAlignment="1">
      <alignment horizontal="center"/>
    </xf>
    <xf numFmtId="0" fontId="0" fillId="2" borderId="27" xfId="0" applyFill="1" applyBorder="1" applyAlignment="1">
      <alignment horizontal="center"/>
    </xf>
    <xf numFmtId="0" fontId="4" fillId="2" borderId="32" xfId="0" applyFont="1" applyFill="1" applyBorder="1" applyAlignment="1">
      <alignment horizontal="center"/>
    </xf>
    <xf numFmtId="0" fontId="0" fillId="2" borderId="33" xfId="0" applyFill="1" applyBorder="1" applyAlignment="1">
      <alignment horizontal="center"/>
    </xf>
    <xf numFmtId="0" fontId="26" fillId="3" borderId="30" xfId="0" applyFont="1" applyFill="1" applyBorder="1" applyAlignment="1">
      <alignment horizontal="center" wrapText="1"/>
    </xf>
    <xf numFmtId="0" fontId="26" fillId="3" borderId="31" xfId="0" applyFont="1" applyFill="1" applyBorder="1" applyAlignment="1">
      <alignment horizontal="center" wrapText="1"/>
    </xf>
    <xf numFmtId="0" fontId="26" fillId="2" borderId="24" xfId="0" applyFont="1" applyFill="1" applyBorder="1" applyAlignment="1">
      <alignment horizontal="center" wrapText="1"/>
    </xf>
    <xf numFmtId="0" fontId="26" fillId="2" borderId="25" xfId="0" applyFont="1" applyFill="1" applyBorder="1" applyAlignment="1">
      <alignment horizontal="center" wrapText="1"/>
    </xf>
    <xf numFmtId="0" fontId="17" fillId="2" borderId="26" xfId="0" applyFont="1" applyFill="1" applyBorder="1" applyAlignment="1">
      <alignment horizontal="center"/>
    </xf>
    <xf numFmtId="0" fontId="17" fillId="2" borderId="27" xfId="0" applyFont="1" applyFill="1" applyBorder="1" applyAlignment="1">
      <alignment horizontal="center"/>
    </xf>
    <xf numFmtId="0" fontId="17" fillId="2" borderId="32" xfId="0" applyFont="1" applyFill="1" applyBorder="1" applyAlignment="1">
      <alignment horizontal="center"/>
    </xf>
    <xf numFmtId="0" fontId="17" fillId="2" borderId="33" xfId="0" applyFont="1" applyFill="1" applyBorder="1" applyAlignment="1">
      <alignment horizontal="center"/>
    </xf>
    <xf numFmtId="0" fontId="17" fillId="2" borderId="28" xfId="0" applyFont="1" applyFill="1" applyBorder="1" applyAlignment="1">
      <alignment horizontal="center"/>
    </xf>
    <xf numFmtId="0" fontId="17" fillId="2" borderId="29" xfId="0" applyFont="1" applyFill="1" applyBorder="1" applyAlignment="1">
      <alignment horizontal="center"/>
    </xf>
    <xf numFmtId="0" fontId="26" fillId="5" borderId="24" xfId="0" applyFont="1" applyFill="1" applyBorder="1" applyAlignment="1">
      <alignment horizontal="center" wrapText="1"/>
    </xf>
    <xf numFmtId="0" fontId="26" fillId="5" borderId="25" xfId="0" applyFont="1" applyFill="1" applyBorder="1" applyAlignment="1">
      <alignment horizontal="center" wrapText="1"/>
    </xf>
    <xf numFmtId="0" fontId="17" fillId="5" borderId="26" xfId="0" applyFont="1" applyFill="1" applyBorder="1" applyAlignment="1">
      <alignment horizontal="center"/>
    </xf>
    <xf numFmtId="0" fontId="17" fillId="0" borderId="27" xfId="0" applyFont="1" applyBorder="1" applyAlignment="1">
      <alignment horizontal="center"/>
    </xf>
    <xf numFmtId="0" fontId="17" fillId="5" borderId="32" xfId="0" applyFont="1" applyFill="1" applyBorder="1" applyAlignment="1">
      <alignment horizontal="center" wrapText="1"/>
    </xf>
    <xf numFmtId="0" fontId="17" fillId="0" borderId="33" xfId="0" applyFont="1" applyBorder="1" applyAlignment="1">
      <alignment horizontal="center"/>
    </xf>
    <xf numFmtId="0" fontId="17" fillId="5" borderId="28" xfId="0" applyFont="1" applyFill="1" applyBorder="1" applyAlignment="1">
      <alignment horizontal="center" wrapText="1"/>
    </xf>
    <xf numFmtId="0" fontId="17" fillId="0" borderId="29" xfId="0" applyFont="1" applyBorder="1" applyAlignment="1">
      <alignment horizontal="center"/>
    </xf>
    <xf numFmtId="14" fontId="0" fillId="0" borderId="0" xfId="0" applyNumberFormat="1" applyAlignment="1">
      <alignment/>
    </xf>
    <xf numFmtId="0" fontId="1" fillId="0" borderId="0" xfId="0" applyFont="1" applyAlignment="1">
      <alignment wrapText="1"/>
    </xf>
  </cellXfs>
  <cellStyles count="7">
    <cellStyle name="Normal" xfId="0"/>
    <cellStyle name="Comma" xfId="15"/>
    <cellStyle name="Comma [0]" xfId="16"/>
    <cellStyle name="Currency" xfId="17"/>
    <cellStyle name="Currency [0]" xfId="18"/>
    <cellStyle name="Normal_LogitDistribPicture.xls"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pivotCacheDefinition" Target="pivotCache/pivotCacheDefinition1.xml" /><Relationship Id="rId15" Type="http://schemas.openxmlformats.org/officeDocument/2006/relationships/pivotCacheDefinition" Target="pivotCache/pivotCacheDefinition2.xml" /><Relationship Id="rId16" Type="http://schemas.openxmlformats.org/officeDocument/2006/relationships/pivotCacheDefinition" Target="pivotCache/pivotCacheDefinition3.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latin typeface="Geneva"/>
                <a:ea typeface="Geneva"/>
                <a:cs typeface="Geneva"/>
              </a:rPr>
              <a:t>Empirical Histogram for Monte Carlo Simulation of 1000 Repetitions</a:t>
            </a:r>
          </a:p>
        </c:rich>
      </c:tx>
      <c:layout/>
      <c:spPr>
        <a:noFill/>
        <a:ln>
          <a:noFill/>
        </a:ln>
      </c:spPr>
    </c:title>
    <c:plotArea>
      <c:layout>
        <c:manualLayout>
          <c:xMode val="edge"/>
          <c:yMode val="edge"/>
          <c:x val="0.00625"/>
          <c:y val="0.152"/>
          <c:w val="0.9025"/>
          <c:h val="0.73725"/>
        </c:manualLayout>
      </c:layout>
      <c:barChart>
        <c:barDir val="col"/>
        <c:grouping val="clustered"/>
        <c:varyColors val="0"/>
        <c:ser>
          <c:idx val="1"/>
          <c:order val="0"/>
          <c:invertIfNegative val="0"/>
          <c:extLst>
            <c:ext xmlns:c14="http://schemas.microsoft.com/office/drawing/2007/8/2/chart" uri="{6F2FDCE9-48DA-4B69-8628-5D25D57E5C99}">
              <c14:invertSolidFillFmt>
                <c14:spPr>
                  <a:solidFill>
                    <a:srgbClr val="000000"/>
                  </a:solidFill>
                </c14:spPr>
              </c14:invertSolidFillFmt>
            </c:ext>
          </c:extLst>
          <c:cat>
            <c:numRef>
              <c:f>MonteCarloResults!$E$15:$E$40</c:f>
              <c:numCache/>
            </c:numRef>
          </c:cat>
          <c:val>
            <c:numRef>
              <c:f>MonteCarloResults!$F$15:$F$40</c:f>
              <c:numCache/>
            </c:numRef>
          </c:val>
        </c:ser>
        <c:gapWidth val="0"/>
        <c:axId val="35779461"/>
        <c:axId val="53579694"/>
      </c:barChart>
      <c:catAx>
        <c:axId val="35779461"/>
        <c:scaling>
          <c:orientation val="minMax"/>
        </c:scaling>
        <c:axPos val="b"/>
        <c:title>
          <c:tx>
            <c:rich>
              <a:bodyPr vert="horz" rot="0" anchor="ctr"/>
              <a:lstStyle/>
              <a:p>
                <a:pPr algn="ctr">
                  <a:defRPr/>
                </a:pPr>
                <a:r>
                  <a:rPr lang="en-US" cap="none" sz="800" b="1" i="0" u="none" baseline="0">
                    <a:latin typeface="Geneva"/>
                    <a:ea typeface="Geneva"/>
                    <a:cs typeface="Geneva"/>
                  </a:rPr>
                  <a:t>Sample Sum</a:t>
                </a:r>
              </a:p>
            </c:rich>
          </c:tx>
          <c:layout/>
          <c:overlay val="0"/>
          <c:spPr>
            <a:noFill/>
            <a:ln>
              <a:noFill/>
            </a:ln>
          </c:spPr>
        </c:title>
        <c:delete val="0"/>
        <c:numFmt formatCode="0" sourceLinked="0"/>
        <c:majorTickMark val="none"/>
        <c:minorTickMark val="none"/>
        <c:tickLblPos val="nextTo"/>
        <c:crossAx val="53579694"/>
        <c:crosses val="autoZero"/>
        <c:auto val="1"/>
        <c:lblOffset val="100"/>
        <c:noMultiLvlLbl val="0"/>
      </c:catAx>
      <c:valAx>
        <c:axId val="53579694"/>
        <c:scaling>
          <c:orientation val="minMax"/>
        </c:scaling>
        <c:axPos val="l"/>
        <c:delete val="0"/>
        <c:numFmt formatCode="General" sourceLinked="1"/>
        <c:majorTickMark val="out"/>
        <c:minorTickMark val="none"/>
        <c:tickLblPos val="nextTo"/>
        <c:spPr>
          <a:ln w="3175">
            <a:noFill/>
          </a:ln>
        </c:spPr>
        <c:crossAx val="35779461"/>
        <c:crossesAt val="1"/>
        <c:crossBetween val="between"/>
        <c:dispUnits/>
      </c:valAx>
      <c:spPr>
        <a:noFill/>
        <a:ln>
          <a:noFill/>
        </a:ln>
      </c:spPr>
    </c:plotArea>
    <c:plotVisOnly val="1"/>
    <c:dispBlanksAs val="gap"/>
    <c:showDLblsOverMax val="0"/>
  </c:chart>
  <c:spPr>
    <a:solidFill>
      <a:srgbClr val="CCFFCC"/>
    </a:solidFill>
  </c:spPr>
  <c:txPr>
    <a:bodyPr vert="horz" rot="0"/>
    <a:lstStyle/>
    <a:p>
      <a:pPr>
        <a:defRPr lang="en-US" cap="none" sz="800" b="0" i="0" u="none" baseline="0">
          <a:latin typeface="Geneva"/>
          <a:ea typeface="Geneva"/>
          <a:cs typeface="Geneva"/>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t>Probability Histogram For Sum Of 25 Draws From Box Containing 2 Tickets </a:t>
            </a:r>
          </a:p>
        </c:rich>
      </c:tx>
      <c:layout>
        <c:manualLayout>
          <c:xMode val="factor"/>
          <c:yMode val="factor"/>
          <c:x val="0.01775"/>
          <c:y val="0.005"/>
        </c:manualLayout>
      </c:layout>
      <c:spPr>
        <a:noFill/>
        <a:ln>
          <a:noFill/>
        </a:ln>
      </c:spPr>
    </c:title>
    <c:plotArea>
      <c:layout>
        <c:manualLayout>
          <c:xMode val="edge"/>
          <c:yMode val="edge"/>
          <c:x val="0.02125"/>
          <c:y val="0.111"/>
          <c:w val="0.904"/>
          <c:h val="0.832"/>
        </c:manualLayout>
      </c:layout>
      <c:barChart>
        <c:barDir val="col"/>
        <c:grouping val="clustered"/>
        <c:varyColors val="0"/>
        <c:ser>
          <c:idx val="0"/>
          <c:order val="0"/>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numRef>
              <c:f>ProbHist!$A$1:$A$26</c:f>
              <c:numCache>
                <c:ptCount val="26"/>
                <c:pt idx="0">
                  <c:v>250</c:v>
                </c:pt>
                <c:pt idx="1">
                  <c:v>260</c:v>
                </c:pt>
                <c:pt idx="2">
                  <c:v>270</c:v>
                </c:pt>
                <c:pt idx="3">
                  <c:v>280</c:v>
                </c:pt>
                <c:pt idx="4">
                  <c:v>290</c:v>
                </c:pt>
                <c:pt idx="5">
                  <c:v>300</c:v>
                </c:pt>
                <c:pt idx="6">
                  <c:v>310</c:v>
                </c:pt>
                <c:pt idx="7">
                  <c:v>320</c:v>
                </c:pt>
                <c:pt idx="8">
                  <c:v>330</c:v>
                </c:pt>
                <c:pt idx="9">
                  <c:v>340</c:v>
                </c:pt>
                <c:pt idx="10">
                  <c:v>350</c:v>
                </c:pt>
                <c:pt idx="11">
                  <c:v>360</c:v>
                </c:pt>
                <c:pt idx="12">
                  <c:v>370</c:v>
                </c:pt>
                <c:pt idx="13">
                  <c:v>380</c:v>
                </c:pt>
                <c:pt idx="14">
                  <c:v>390</c:v>
                </c:pt>
                <c:pt idx="15">
                  <c:v>400</c:v>
                </c:pt>
                <c:pt idx="16">
                  <c:v>410</c:v>
                </c:pt>
                <c:pt idx="17">
                  <c:v>420</c:v>
                </c:pt>
                <c:pt idx="18">
                  <c:v>430</c:v>
                </c:pt>
                <c:pt idx="19">
                  <c:v>440</c:v>
                </c:pt>
                <c:pt idx="20">
                  <c:v>450</c:v>
                </c:pt>
                <c:pt idx="21">
                  <c:v>460</c:v>
                </c:pt>
                <c:pt idx="22">
                  <c:v>470</c:v>
                </c:pt>
                <c:pt idx="23">
                  <c:v>480</c:v>
                </c:pt>
                <c:pt idx="24">
                  <c:v>490</c:v>
                </c:pt>
                <c:pt idx="25">
                  <c:v>500</c:v>
                </c:pt>
              </c:numCache>
            </c:numRef>
          </c:cat>
          <c:val>
            <c:numRef>
              <c:f>ProbHist!$B$1:$B$26</c:f>
              <c:numCache>
                <c:ptCount val="26"/>
                <c:pt idx="0">
                  <c:v>1.1802352714931907E-12</c:v>
                </c:pt>
                <c:pt idx="1">
                  <c:v>5.901176769462779E-11</c:v>
                </c:pt>
                <c:pt idx="2">
                  <c:v>1.4162823136487646E-09</c:v>
                </c:pt>
                <c:pt idx="3">
                  <c:v>2.1716330067533818E-08</c:v>
                </c:pt>
                <c:pt idx="4">
                  <c:v>2.388796076502331E-07</c:v>
                </c:pt>
                <c:pt idx="5">
                  <c:v>2.0065888293174794E-06</c:v>
                </c:pt>
                <c:pt idx="6">
                  <c:v>1.337725916528143E-05</c:v>
                </c:pt>
                <c:pt idx="7">
                  <c:v>7.261940481839702E-05</c:v>
                </c:pt>
                <c:pt idx="8">
                  <c:v>0.00032678735442459583</c:v>
                </c:pt>
                <c:pt idx="9">
                  <c:v>0.0012345301220193505</c:v>
                </c:pt>
                <c:pt idx="10">
                  <c:v>0.003950496669858694</c:v>
                </c:pt>
                <c:pt idx="11">
                  <c:v>0.010774080641567707</c:v>
                </c:pt>
                <c:pt idx="12">
                  <c:v>0.025139525532722473</c:v>
                </c:pt>
                <c:pt idx="13">
                  <c:v>0.050279051065444946</c:v>
                </c:pt>
                <c:pt idx="14">
                  <c:v>0.08619264513254166</c:v>
                </c:pt>
                <c:pt idx="15">
                  <c:v>0.1264158934354782</c:v>
                </c:pt>
                <c:pt idx="16">
                  <c:v>0.15801985561847687</c:v>
                </c:pt>
                <c:pt idx="17">
                  <c:v>0.16731512546539307</c:v>
                </c:pt>
                <c:pt idx="18">
                  <c:v>0.1487245410680771</c:v>
                </c:pt>
                <c:pt idx="19">
                  <c:v>0.10958650708198547</c:v>
                </c:pt>
                <c:pt idx="20">
                  <c:v>0.06575190275907516</c:v>
                </c:pt>
                <c:pt idx="21">
                  <c:v>0.03131042793393135</c:v>
                </c:pt>
                <c:pt idx="22">
                  <c:v>0.01138561125844717</c:v>
                </c:pt>
                <c:pt idx="23">
                  <c:v>0.002970159286633134</c:v>
                </c:pt>
                <c:pt idx="24">
                  <c:v>0.0004950265865772963</c:v>
                </c:pt>
                <c:pt idx="25">
                  <c:v>3.960212416131981E-05</c:v>
                </c:pt>
              </c:numCache>
            </c:numRef>
          </c:val>
        </c:ser>
        <c:gapWidth val="0"/>
        <c:axId val="12455199"/>
        <c:axId val="44987928"/>
      </c:barChart>
      <c:catAx>
        <c:axId val="12455199"/>
        <c:scaling>
          <c:orientation val="minMax"/>
        </c:scaling>
        <c:axPos val="b"/>
        <c:title>
          <c:tx>
            <c:rich>
              <a:bodyPr vert="horz" rot="0" anchor="ctr"/>
              <a:lstStyle/>
              <a:p>
                <a:pPr algn="ctr">
                  <a:defRPr/>
                </a:pPr>
                <a:r>
                  <a:rPr lang="en-US" cap="none" sz="825" b="1" i="0" u="none" baseline="0"/>
                  <a:t>Sample Sum</a:t>
                </a:r>
              </a:p>
            </c:rich>
          </c:tx>
          <c:layout/>
          <c:overlay val="0"/>
          <c:spPr>
            <a:noFill/>
            <a:ln>
              <a:noFill/>
            </a:ln>
          </c:spPr>
        </c:title>
        <c:delete val="0"/>
        <c:numFmt formatCode="General" sourceLinked="1"/>
        <c:majorTickMark val="none"/>
        <c:minorTickMark val="none"/>
        <c:tickLblPos val="nextTo"/>
        <c:crossAx val="44987928"/>
        <c:crosses val="autoZero"/>
        <c:auto val="1"/>
        <c:lblOffset val="100"/>
        <c:noMultiLvlLbl val="0"/>
      </c:catAx>
      <c:valAx>
        <c:axId val="44987928"/>
        <c:scaling>
          <c:orientation val="minMax"/>
        </c:scaling>
        <c:axPos val="l"/>
        <c:delete val="0"/>
        <c:numFmt formatCode="General" sourceLinked="1"/>
        <c:majorTickMark val="out"/>
        <c:minorTickMark val="none"/>
        <c:tickLblPos val="nextTo"/>
        <c:spPr>
          <a:ln w="3175">
            <a:noFill/>
          </a:ln>
        </c:spPr>
        <c:txPr>
          <a:bodyPr/>
          <a:lstStyle/>
          <a:p>
            <a:pPr>
              <a:defRPr lang="en-US" cap="none" sz="825" b="0" i="0" u="none" baseline="0">
                <a:solidFill>
                  <a:srgbClr val="FFFFFF"/>
                </a:solidFill>
              </a:defRPr>
            </a:pPr>
          </a:p>
        </c:txPr>
        <c:crossAx val="12455199"/>
        <c:crossesAt val="1"/>
        <c:crossBetween val="between"/>
        <c:dispUnits/>
      </c:valAx>
      <c:spPr>
        <a:noFill/>
        <a:ln>
          <a:noFill/>
        </a:ln>
      </c:spPr>
    </c:plotArea>
    <c:plotVisOnly val="1"/>
    <c:dispBlanksAs val="gap"/>
    <c:showDLblsOverMax val="0"/>
  </c:chart>
  <c:txPr>
    <a:bodyPr vert="horz" rot="0"/>
    <a:lstStyle/>
    <a:p>
      <a:pPr>
        <a:defRPr lang="en-US" cap="none" sz="825"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25"/>
          <c:y val="0.038"/>
          <c:w val="0.96075"/>
          <c:h val="0.92575"/>
        </c:manualLayout>
      </c:layout>
      <c:areaChart>
        <c:grouping val="stacked"/>
        <c:varyColors val="0"/>
        <c:ser>
          <c:idx val="0"/>
          <c:order val="0"/>
          <c:spPr>
            <a:solidFill>
              <a:srgbClr val="000000"/>
            </a:solidFill>
            <a:ln w="3175">
              <a:noFill/>
            </a:ln>
          </c:spPr>
          <c:extLst>
            <c:ext xmlns:c14="http://schemas.microsoft.com/office/drawing/2007/8/2/chart" uri="{6F2FDCE9-48DA-4B69-8628-5D25D57E5C99}">
              <c14:invertSolidFillFmt>
                <c14:spPr>
                  <a:solidFill>
                    <a:srgbClr val="FFFFFF"/>
                  </a:solidFill>
                </c14:spPr>
              </c14:invertSolidFillFmt>
            </c:ext>
          </c:extLst>
          <c:cat>
            <c:numRef>
              <c:f>NormalApprox!$M$6:$M$606</c:f>
              <c:numCache>
                <c:ptCount val="60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numCache>
            </c:numRef>
          </c:cat>
          <c:val>
            <c:numRef>
              <c:f>NormalApprox!$N$6:$N$606</c:f>
              <c:numCache>
                <c:ptCount val="60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numCache>
            </c:numRef>
          </c:val>
        </c:ser>
        <c:axId val="2238169"/>
        <c:axId val="20143522"/>
      </c:areaChart>
      <c:barChart>
        <c:barDir val="col"/>
        <c:grouping val="stacked"/>
        <c:varyColors val="0"/>
        <c:ser>
          <c:idx val="1"/>
          <c:order val="1"/>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NormalApprox!$M$6:$M$606</c:f>
              <c:numCache>
                <c:ptCount val="60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numCache>
            </c:numRef>
          </c:cat>
          <c:val>
            <c:numRef>
              <c:f>NormalApprox!$O$6:$O$606</c:f>
              <c:numCache>
                <c:ptCount val="60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numCache>
            </c:numRef>
          </c:val>
        </c:ser>
        <c:gapWidth val="0"/>
        <c:axId val="2238169"/>
        <c:axId val="20143522"/>
      </c:barChart>
      <c:catAx>
        <c:axId val="2238169"/>
        <c:scaling>
          <c:orientation val="minMax"/>
        </c:scaling>
        <c:axPos val="b"/>
        <c:delete val="0"/>
        <c:numFmt formatCode="General" sourceLinked="1"/>
        <c:majorTickMark val="none"/>
        <c:minorTickMark val="none"/>
        <c:tickLblPos val="nextTo"/>
        <c:crossAx val="20143522"/>
        <c:crosses val="autoZero"/>
        <c:auto val="0"/>
        <c:lblOffset val="100"/>
        <c:noMultiLvlLbl val="0"/>
      </c:catAx>
      <c:valAx>
        <c:axId val="20143522"/>
        <c:scaling>
          <c:orientation val="minMax"/>
        </c:scaling>
        <c:axPos val="l"/>
        <c:delete val="0"/>
        <c:numFmt formatCode="General" sourceLinked="1"/>
        <c:majorTickMark val="cross"/>
        <c:minorTickMark val="none"/>
        <c:tickLblPos val="none"/>
        <c:crossAx val="2238169"/>
        <c:crossesAt val="1"/>
        <c:crossBetween val="between"/>
        <c:dispUnits/>
      </c:valAx>
      <c:spPr>
        <a:solidFill>
          <a:srgbClr val="C0C0C0"/>
        </a:solidFill>
      </c:spPr>
    </c:plotArea>
    <c:plotVisOnly val="1"/>
    <c:dispBlanksAs val="gap"/>
    <c:showDLblsOverMax val="0"/>
  </c:chart>
  <c:txPr>
    <a:bodyPr vert="horz" rot="0"/>
    <a:lstStyle/>
    <a:p>
      <a:pPr>
        <a:defRPr lang="en-US" cap="none" sz="900" b="0" i="0" u="none" baseline="0">
          <a:latin typeface="Geneva"/>
          <a:ea typeface="Geneva"/>
          <a:cs typeface="Geneva"/>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t>Empirical Histogram for Monte Carlo Experiment</a:t>
            </a:r>
          </a:p>
        </c:rich>
      </c:tx>
      <c:layout/>
      <c:spPr>
        <a:noFill/>
        <a:ln>
          <a:noFill/>
        </a:ln>
      </c:spPr>
    </c:title>
    <c:plotArea>
      <c:layout/>
      <c:barChart>
        <c:barDir val="col"/>
        <c:grouping val="clustered"/>
        <c:varyColors val="0"/>
        <c:ser>
          <c:idx val="0"/>
          <c:order val="0"/>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strRef>
              <c:f>NominalMonteCarlo!$E$1:$E$3</c:f>
              <c:strCache/>
            </c:strRef>
          </c:cat>
          <c:val>
            <c:numRef>
              <c:f>NominalMonteCarlo!$F$1:$F$3</c:f>
              <c:numCache>
                <c:ptCount val="3"/>
                <c:pt idx="0">
                  <c:v>0</c:v>
                </c:pt>
                <c:pt idx="1">
                  <c:v>0</c:v>
                </c:pt>
                <c:pt idx="2">
                  <c:v>0</c:v>
                </c:pt>
              </c:numCache>
            </c:numRef>
          </c:val>
        </c:ser>
        <c:gapWidth val="0"/>
        <c:axId val="47073971"/>
        <c:axId val="21012556"/>
      </c:barChart>
      <c:catAx>
        <c:axId val="47073971"/>
        <c:scaling>
          <c:orientation val="minMax"/>
        </c:scaling>
        <c:axPos val="b"/>
        <c:delete val="0"/>
        <c:numFmt formatCode="General" sourceLinked="1"/>
        <c:majorTickMark val="out"/>
        <c:minorTickMark val="none"/>
        <c:tickLblPos val="nextTo"/>
        <c:crossAx val="21012556"/>
        <c:crosses val="autoZero"/>
        <c:auto val="1"/>
        <c:lblOffset val="100"/>
        <c:noMultiLvlLbl val="0"/>
      </c:catAx>
      <c:valAx>
        <c:axId val="21012556"/>
        <c:scaling>
          <c:orientation val="minMax"/>
        </c:scaling>
        <c:axPos val="l"/>
        <c:majorGridlines/>
        <c:delete val="0"/>
        <c:numFmt formatCode="General" sourceLinked="1"/>
        <c:majorTickMark val="out"/>
        <c:minorTickMark val="none"/>
        <c:tickLblPos val="nextTo"/>
        <c:crossAx val="47073971"/>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8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latin typeface="Geneva"/>
                <a:ea typeface="Geneva"/>
                <a:cs typeface="Geneva"/>
              </a:rPr>
              <a:t>Empirical Histogram for Sample</a:t>
            </a:r>
          </a:p>
        </c:rich>
      </c:tx>
      <c:layout/>
      <c:spPr>
        <a:noFill/>
        <a:ln>
          <a:noFill/>
        </a:ln>
      </c:spPr>
    </c:title>
    <c:plotArea>
      <c:layout>
        <c:manualLayout>
          <c:xMode val="edge"/>
          <c:yMode val="edge"/>
          <c:x val="0.00275"/>
          <c:y val="0.0775"/>
          <c:w val="0.9"/>
          <c:h val="0.9225"/>
        </c:manualLayout>
      </c:layout>
      <c:barChart>
        <c:barDir val="col"/>
        <c:grouping val="clustered"/>
        <c:varyColors val="0"/>
        <c:ser>
          <c:idx val="1"/>
          <c:order val="0"/>
          <c:invertIfNegative val="0"/>
          <c:extLst>
            <c:ext xmlns:c14="http://schemas.microsoft.com/office/drawing/2007/8/2/chart" uri="{6F2FDCE9-48DA-4B69-8628-5D25D57E5C99}">
              <c14:invertSolidFillFmt>
                <c14:spPr>
                  <a:solidFill>
                    <a:srgbClr val="000000"/>
                  </a:solidFill>
                </c14:spPr>
              </c14:invertSolidFillFmt>
            </c:ext>
          </c:extLst>
          <c:cat>
            <c:numRef>
              <c:f>Sample!$P$1:$P$3</c:f>
              <c:numCache/>
            </c:numRef>
          </c:cat>
          <c:val>
            <c:numRef>
              <c:f>Sample!$Q$1:$Q$3</c:f>
              <c:numCache/>
            </c:numRef>
          </c:val>
        </c:ser>
        <c:gapWidth val="0"/>
        <c:axId val="54895277"/>
        <c:axId val="24295446"/>
      </c:barChart>
      <c:catAx>
        <c:axId val="54895277"/>
        <c:scaling>
          <c:orientation val="minMax"/>
        </c:scaling>
        <c:axPos val="b"/>
        <c:delete val="0"/>
        <c:numFmt formatCode="General" sourceLinked="1"/>
        <c:majorTickMark val="out"/>
        <c:minorTickMark val="none"/>
        <c:tickLblPos val="nextTo"/>
        <c:txPr>
          <a:bodyPr vert="horz" rot="0"/>
          <a:lstStyle/>
          <a:p>
            <a:pPr>
              <a:defRPr lang="en-US" cap="none" sz="1000" b="0" i="0" u="none" baseline="0">
                <a:latin typeface="Geneva"/>
                <a:ea typeface="Geneva"/>
                <a:cs typeface="Geneva"/>
              </a:defRPr>
            </a:pPr>
          </a:p>
        </c:txPr>
        <c:crossAx val="24295446"/>
        <c:crosses val="autoZero"/>
        <c:auto val="1"/>
        <c:lblOffset val="100"/>
        <c:noMultiLvlLbl val="0"/>
      </c:catAx>
      <c:valAx>
        <c:axId val="24295446"/>
        <c:scaling>
          <c:orientation val="minMax"/>
          <c:max val="25"/>
        </c:scaling>
        <c:axPos val="l"/>
        <c:delete val="0"/>
        <c:numFmt formatCode="0" sourceLinked="0"/>
        <c:majorTickMark val="out"/>
        <c:minorTickMark val="none"/>
        <c:tickLblPos val="nextTo"/>
        <c:txPr>
          <a:bodyPr/>
          <a:lstStyle/>
          <a:p>
            <a:pPr>
              <a:defRPr lang="en-US" cap="none" sz="1000" b="0" i="0" u="none" baseline="0">
                <a:latin typeface="Geneva"/>
                <a:ea typeface="Geneva"/>
                <a:cs typeface="Geneva"/>
              </a:defRPr>
            </a:pPr>
          </a:p>
        </c:txPr>
        <c:crossAx val="54895277"/>
        <c:crossesAt val="1"/>
        <c:crossBetween val="between"/>
        <c:dispUnits/>
        <c:minorUnit val="1"/>
      </c:valAx>
      <c:spPr>
        <a:noFill/>
        <a:ln>
          <a:noFill/>
        </a:ln>
      </c:spPr>
    </c:plotArea>
    <c:plotVisOnly val="1"/>
    <c:dispBlanksAs val="gap"/>
    <c:showDLblsOverMax val="0"/>
  </c:chart>
  <c:txPr>
    <a:bodyPr vert="horz" rot="0"/>
    <a:lstStyle/>
    <a:p>
      <a:pPr>
        <a:defRPr lang="en-US" cap="none" sz="575" b="0" i="0" u="none" baseline="0">
          <a:latin typeface="Geneva"/>
          <a:ea typeface="Geneva"/>
          <a:cs typeface="Geneva"/>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8</xdr:col>
      <xdr:colOff>152400</xdr:colOff>
      <xdr:row>25</xdr:row>
      <xdr:rowOff>57150</xdr:rowOff>
    </xdr:to>
    <xdr:sp>
      <xdr:nvSpPr>
        <xdr:cNvPr id="1" name="TextBox 1"/>
        <xdr:cNvSpPr txBox="1">
          <a:spLocks noChangeArrowheads="1"/>
        </xdr:cNvSpPr>
      </xdr:nvSpPr>
      <xdr:spPr>
        <a:xfrm>
          <a:off x="0" y="0"/>
          <a:ext cx="5562600" cy="3867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This workbook demonstrates simple box models.  You can design your own box model, within limits, and then see how it behaves.  
You control which numbers go in the box, how many eack kind, and how many draws you can take from the box.  You can also decide whether you want to sum the draws or average them.  
The current limits in this spreadsheet are as follows:
You can have up to ten different kinds of tickets in the box.
Ticket values must be integers.
After you design the box, you can run a Monte Carlo analysis to approximate the probability histogram for the sample average or the sample sum of your box.  In addition, you get the exact probability histogram for the sample average or sum from your box model.
Start by going to the Setup sheet (by clicking on the Setup tab below) and click on the Make a Box Model button.</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390525</xdr:colOff>
      <xdr:row>20</xdr:row>
      <xdr:rowOff>47625</xdr:rowOff>
    </xdr:from>
    <xdr:to>
      <xdr:col>15</xdr:col>
      <xdr:colOff>371475</xdr:colOff>
      <xdr:row>36</xdr:row>
      <xdr:rowOff>47625</xdr:rowOff>
    </xdr:to>
    <xdr:sp>
      <xdr:nvSpPr>
        <xdr:cNvPr id="1" name="TextBox 1"/>
        <xdr:cNvSpPr txBox="1">
          <a:spLocks noChangeArrowheads="1"/>
        </xdr:cNvSpPr>
      </xdr:nvSpPr>
      <xdr:spPr>
        <a:xfrm>
          <a:off x="7734300" y="4314825"/>
          <a:ext cx="6067425" cy="2438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Geneva"/>
              <a:ea typeface="Geneva"/>
              <a:cs typeface="Geneva"/>
            </a:rPr>
            <a:t>Problems with implementation:
(1)  Prob Hist and MonteCarlo histogram should be viewed with one immediately beneath the other on the page.
(2) Color of MonteCarlo histogram bars.
(3) Formatting of results should be to say one decimal if it's an average and to nearest integer if it's a sum.
To add:
Average and SD for Prob Hist display--this shoudld really go into the chart itself.
Return to Setup sheet Buttons for Sample and MonteCarloResults sheet.
(More ambitious.)  A picture of the box.
</a:t>
          </a:r>
        </a:p>
      </xdr:txBody>
    </xdr:sp>
    <xdr:clientData/>
  </xdr:twoCellAnchor>
  <xdr:twoCellAnchor>
    <xdr:from>
      <xdr:col>2</xdr:col>
      <xdr:colOff>9525</xdr:colOff>
      <xdr:row>0</xdr:row>
      <xdr:rowOff>0</xdr:rowOff>
    </xdr:from>
    <xdr:to>
      <xdr:col>6</xdr:col>
      <xdr:colOff>304800</xdr:colOff>
      <xdr:row>13</xdr:row>
      <xdr:rowOff>38100</xdr:rowOff>
    </xdr:to>
    <xdr:sp>
      <xdr:nvSpPr>
        <xdr:cNvPr id="2" name="TextBox 2"/>
        <xdr:cNvSpPr txBox="1">
          <a:spLocks noChangeArrowheads="1"/>
        </xdr:cNvSpPr>
      </xdr:nvSpPr>
      <xdr:spPr>
        <a:xfrm>
          <a:off x="4648200" y="0"/>
          <a:ext cx="3000375" cy="3238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Geneva"/>
              <a:ea typeface="Geneva"/>
              <a:cs typeface="Geneva"/>
            </a:rPr>
            <a:t>12/2/99
Sheet currently needs work on 
(2) displaying the Monte Carlo histogram 
</a:t>
          </a:r>
          <a:r>
            <a:rPr lang="en-US" cap="none" sz="900" b="0" i="0" u="none" baseline="0">
              <a:solidFill>
                <a:srgbClr val="FF0000"/>
              </a:solidFill>
              <a:latin typeface="Geneva"/>
              <a:ea typeface="Geneva"/>
              <a:cs typeface="Geneva"/>
            </a:rPr>
            <a:t>FIXED. Excel2000 issue or corrupt sheet are two possible explanations. Mar 5, 2001 Barreto</a:t>
          </a:r>
          <a:r>
            <a:rPr lang="en-US" cap="none" sz="900" b="0" i="0" u="none" baseline="0">
              <a:latin typeface="Geneva"/>
              <a:ea typeface="Geneva"/>
              <a:cs typeface="Geneva"/>
            </a:rPr>
            <a:t>
(3) comparing the Monte Carlo results to prob histogram
</a:t>
          </a:r>
          <a:r>
            <a:rPr lang="en-US" cap="none" sz="900" b="0" i="0" u="none" baseline="0">
              <a:solidFill>
                <a:srgbClr val="FF0000"/>
              </a:solidFill>
              <a:latin typeface="Geneva"/>
              <a:ea typeface="Geneva"/>
              <a:cs typeface="Geneva"/>
            </a:rPr>
            <a:t>Done. FH</a:t>
          </a:r>
          <a:r>
            <a:rPr lang="en-US" cap="none" sz="900" b="0" i="0" u="none" baseline="0">
              <a:latin typeface="Geneva"/>
              <a:ea typeface="Geneva"/>
              <a:cs typeface="Geneva"/>
            </a:rPr>
            <a:t>
(4) There's no reason to redraw the Prob Hist
Longer term:
draws without replacement.  </a:t>
          </a:r>
          <a:r>
            <a:rPr lang="en-US" cap="none" sz="900" b="0" i="0" u="none" baseline="0">
              <a:solidFill>
                <a:srgbClr val="FF0000"/>
              </a:solidFill>
              <a:latin typeface="Geneva"/>
              <a:ea typeface="Geneva"/>
              <a:cs typeface="Geneva"/>
            </a:rPr>
            <a:t>Done FH.  Draws prob hist for 2 ticket 0/1 case.</a:t>
          </a:r>
          <a:r>
            <a:rPr lang="en-US" cap="none" sz="900" b="0" i="0" u="none" baseline="0">
              <a:latin typeface="Geneva"/>
              <a:ea typeface="Geneva"/>
              <a:cs typeface="Geneva"/>
            </a:rPr>
            <a:t>
Put in Poisson approximation to speed up prob hist for binomial cases with lots of draws.
more separation of the box model itself from the draws from the box.
</a:t>
          </a:r>
        </a:p>
      </xdr:txBody>
    </xdr:sp>
    <xdr:clientData/>
  </xdr:twoCellAnchor>
  <xdr:twoCellAnchor>
    <xdr:from>
      <xdr:col>1</xdr:col>
      <xdr:colOff>3952875</xdr:colOff>
      <xdr:row>13</xdr:row>
      <xdr:rowOff>57150</xdr:rowOff>
    </xdr:from>
    <xdr:to>
      <xdr:col>6</xdr:col>
      <xdr:colOff>361950</xdr:colOff>
      <xdr:row>56</xdr:row>
      <xdr:rowOff>76200</xdr:rowOff>
    </xdr:to>
    <xdr:sp>
      <xdr:nvSpPr>
        <xdr:cNvPr id="3" name="TextBox 3"/>
        <xdr:cNvSpPr txBox="1">
          <a:spLocks noChangeArrowheads="1"/>
        </xdr:cNvSpPr>
      </xdr:nvSpPr>
      <xdr:spPr>
        <a:xfrm>
          <a:off x="4629150" y="3257550"/>
          <a:ext cx="3076575" cy="6572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Geneva"/>
              <a:ea typeface="Geneva"/>
              <a:cs typeface="Geneva"/>
            </a:rPr>
            <a:t>12/14/2000:
We need to make sure that MonteCarlo bypasses ProbHist when we're dealing with draws without replacement.  
11/26/2000
Still need autocalc. --bring it in and take it out on closing the sheet.
11/2/2000 - 11/5/2000
(1) For expected value purposes, separate out the options form (which determines options for experiments) from the ticket creator form.  Currently the Make Box Model button invokes both.
(3) Should I put Expected Value for Sum (Average) in the Sample sheet.
(4) Movie to show students how to use Ticket Creator.
(5) Control upper and lower bounds of ProbHist histogram
11/11/2000:
Possibly replace the bar chart with a discrete histogram.
Put  box model data into Monte Carlo results sheets.
</a:t>
          </a:r>
          <a:r>
            <a:rPr lang="en-US" cap="none" sz="900" b="1" i="0" u="none" baseline="0">
              <a:solidFill>
                <a:srgbClr val="FF0000"/>
              </a:solidFill>
              <a:latin typeface="Geneva"/>
              <a:ea typeface="Geneva"/>
              <a:cs typeface="Geneva"/>
            </a:rPr>
            <a:t>I'm stuck at getting the range defined so that I can color it appropriately</a:t>
          </a:r>
          <a:r>
            <a:rPr lang="en-US" cap="none" sz="900" b="0" i="0" u="none" baseline="0">
              <a:latin typeface="Geneva"/>
              <a:ea typeface="Geneva"/>
              <a:cs typeface="Geneva"/>
            </a:rPr>
            <a:t>
Tasks:
(1) In DrawSample routine, Replace Rnd with our random number generator
(2) In Monte Carlo routine, same.
11/11/2000
On RunMCNominal, 
 '  </a:t>
          </a:r>
          <a:r>
            <a:rPr lang="en-US" cap="none" sz="900" b="1" i="0" u="none" baseline="0">
              <a:latin typeface="Geneva"/>
              <a:ea typeface="Geneva"/>
              <a:cs typeface="Geneva"/>
            </a:rPr>
            <a:t>Fix this so only the first 3 draws are recorded.</a:t>
          </a:r>
          <a:r>
            <a:rPr lang="en-US" cap="none" sz="900" b="0" i="0" u="none" baseline="0">
              <a:latin typeface="Geneva"/>
              <a:ea typeface="Geneva"/>
              <a:cs typeface="Geneva"/>
            </a:rPr>
            <a:t>
 For k = 1 To nDraws
        'SampleDraw(K) = Rnd
        results.Cells(1, 1 + k).Value = "Draw " &amp; k
</a:t>
          </a:r>
        </a:p>
      </xdr:txBody>
    </xdr:sp>
    <xdr:clientData/>
  </xdr:twoCellAnchor>
  <xdr:twoCellAnchor>
    <xdr:from>
      <xdr:col>6</xdr:col>
      <xdr:colOff>381000</xdr:colOff>
      <xdr:row>0</xdr:row>
      <xdr:rowOff>0</xdr:rowOff>
    </xdr:from>
    <xdr:to>
      <xdr:col>9</xdr:col>
      <xdr:colOff>590550</xdr:colOff>
      <xdr:row>20</xdr:row>
      <xdr:rowOff>19050</xdr:rowOff>
    </xdr:to>
    <xdr:sp>
      <xdr:nvSpPr>
        <xdr:cNvPr id="4" name="TextBox 4"/>
        <xdr:cNvSpPr txBox="1">
          <a:spLocks noChangeArrowheads="1"/>
        </xdr:cNvSpPr>
      </xdr:nvSpPr>
      <xdr:spPr>
        <a:xfrm>
          <a:off x="7724775" y="0"/>
          <a:ext cx="2238375" cy="4286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Geneva"/>
              <a:ea typeface="Geneva"/>
              <a:cs typeface="Geneva"/>
            </a:rPr>
            <a:t>11/5/2000
</a:t>
          </a:r>
          <a:r>
            <a:rPr lang="en-US" cap="none" sz="900" b="1" i="0" u="none" baseline="0">
              <a:solidFill>
                <a:srgbClr val="FF0000"/>
              </a:solidFill>
              <a:latin typeface="Geneva"/>
              <a:ea typeface="Geneva"/>
              <a:cs typeface="Geneva"/>
            </a:rPr>
            <a:t>Done!</a:t>
          </a:r>
          <a:r>
            <a:rPr lang="en-US" cap="none" sz="900" b="0" i="0" u="none" baseline="0">
              <a:latin typeface="Geneva"/>
              <a:ea typeface="Geneva"/>
              <a:cs typeface="Geneva"/>
            </a:rPr>
            <a:t>
(7) Correct sample sheet's  histogram problem. Clear previous results from hist column!  (Done!)
(6)Correct subtle flaw in Prob Histogram having to do with negative tickets.  Now it's there if all tickets are negative. 
(8) Correct problem with MOnte Carlo histogram.  Not including last row.
</a:t>
          </a:r>
        </a:p>
      </xdr:txBody>
    </xdr:sp>
    <xdr:clientData/>
  </xdr:twoCellAnchor>
  <xdr:twoCellAnchor>
    <xdr:from>
      <xdr:col>9</xdr:col>
      <xdr:colOff>657225</xdr:colOff>
      <xdr:row>1</xdr:row>
      <xdr:rowOff>257175</xdr:rowOff>
    </xdr:from>
    <xdr:to>
      <xdr:col>13</xdr:col>
      <xdr:colOff>161925</xdr:colOff>
      <xdr:row>3</xdr:row>
      <xdr:rowOff>104775</xdr:rowOff>
    </xdr:to>
    <xdr:sp>
      <xdr:nvSpPr>
        <xdr:cNvPr id="5" name="TextBox 5"/>
        <xdr:cNvSpPr txBox="1">
          <a:spLocks noChangeArrowheads="1"/>
        </xdr:cNvSpPr>
      </xdr:nvSpPr>
      <xdr:spPr>
        <a:xfrm>
          <a:off x="10029825" y="409575"/>
          <a:ext cx="2209800" cy="762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Geneva"/>
              <a:ea typeface="Geneva"/>
              <a:cs typeface="Geneva"/>
            </a:rPr>
            <a:t>11/15/2001
Added correct title for ProbHist in MonteCarloResults sheet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19</xdr:row>
      <xdr:rowOff>0</xdr:rowOff>
    </xdr:from>
    <xdr:to>
      <xdr:col>6</xdr:col>
      <xdr:colOff>628650</xdr:colOff>
      <xdr:row>31</xdr:row>
      <xdr:rowOff>95250</xdr:rowOff>
    </xdr:to>
    <xdr:pic>
      <xdr:nvPicPr>
        <xdr:cNvPr id="1" name="Picture 3"/>
        <xdr:cNvPicPr preferRelativeResize="1">
          <a:picLocks noChangeAspect="1"/>
        </xdr:cNvPicPr>
      </xdr:nvPicPr>
      <xdr:blipFill>
        <a:blip r:embed="rId1"/>
        <a:stretch>
          <a:fillRect/>
        </a:stretch>
      </xdr:blipFill>
      <xdr:spPr>
        <a:xfrm>
          <a:off x="3771900" y="3467100"/>
          <a:ext cx="6000750" cy="25336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9</xdr:row>
      <xdr:rowOff>0</xdr:rowOff>
    </xdr:from>
    <xdr:to>
      <xdr:col>7</xdr:col>
      <xdr:colOff>19050</xdr:colOff>
      <xdr:row>15</xdr:row>
      <xdr:rowOff>142875</xdr:rowOff>
    </xdr:to>
    <xdr:grpSp>
      <xdr:nvGrpSpPr>
        <xdr:cNvPr id="1" name="Group 384"/>
        <xdr:cNvGrpSpPr>
          <a:grpSpLocks/>
        </xdr:cNvGrpSpPr>
      </xdr:nvGrpSpPr>
      <xdr:grpSpPr>
        <a:xfrm>
          <a:off x="7896225" y="1819275"/>
          <a:ext cx="1771650" cy="1343025"/>
          <a:chOff x="623" y="137"/>
          <a:chExt cx="140" cy="101"/>
        </a:xfrm>
        <a:solidFill>
          <a:srgbClr val="FFFFFF"/>
        </a:solidFill>
      </xdr:grpSpPr>
      <xdr:sp>
        <xdr:nvSpPr>
          <xdr:cNvPr id="4" name="TextBox 320"/>
          <xdr:cNvSpPr txBox="1">
            <a:spLocks noChangeArrowheads="1"/>
          </xdr:cNvSpPr>
        </xdr:nvSpPr>
        <xdr:spPr>
          <a:xfrm>
            <a:off x="623" y="137"/>
            <a:ext cx="140" cy="34"/>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200" b="0" i="0" u="none" baseline="0"/>
              <a:t>Choose number of reps in Monte Carlo</a:t>
            </a:r>
          </a:p>
        </xdr:txBody>
      </xdr:sp>
    </xdr:grpSp>
    <xdr:clientData/>
  </xdr:twoCellAnchor>
  <xdr:twoCellAnchor>
    <xdr:from>
      <xdr:col>26</xdr:col>
      <xdr:colOff>0</xdr:colOff>
      <xdr:row>9</xdr:row>
      <xdr:rowOff>0</xdr:rowOff>
    </xdr:from>
    <xdr:to>
      <xdr:col>28</xdr:col>
      <xdr:colOff>381000</xdr:colOff>
      <xdr:row>15</xdr:row>
      <xdr:rowOff>142875</xdr:rowOff>
    </xdr:to>
    <xdr:grpSp>
      <xdr:nvGrpSpPr>
        <xdr:cNvPr id="6" name="groupMC"/>
        <xdr:cNvGrpSpPr>
          <a:grpSpLocks/>
        </xdr:cNvGrpSpPr>
      </xdr:nvGrpSpPr>
      <xdr:grpSpPr>
        <a:xfrm>
          <a:off x="25669875" y="1819275"/>
          <a:ext cx="1771650" cy="1343025"/>
          <a:chOff x="726" y="191"/>
          <a:chExt cx="163" cy="141"/>
        </a:xfrm>
        <a:solidFill>
          <a:srgbClr val="FFFFFF"/>
        </a:solidFill>
      </xdr:grpSpPr>
      <xdr:sp>
        <xdr:nvSpPr>
          <xdr:cNvPr id="8" name="TextBox 388"/>
          <xdr:cNvSpPr txBox="1">
            <a:spLocks noChangeArrowheads="1"/>
          </xdr:cNvSpPr>
        </xdr:nvSpPr>
        <xdr:spPr>
          <a:xfrm>
            <a:off x="726" y="191"/>
            <a:ext cx="163" cy="47"/>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200" b="0" i="0" u="none" baseline="0"/>
              <a:t>Choose number of reps in Monte Carlo</a:t>
            </a:r>
          </a:p>
        </xdr:txBody>
      </xdr:sp>
    </xdr:grp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0.0145</cdr:x>
      <cdr:y>0.24025</cdr:y>
    </cdr:from>
    <cdr:to>
      <cdr:x>0.2205</cdr:x>
      <cdr:y>0.32975</cdr:y>
    </cdr:to>
    <cdr:sp textlink="#REF!">
      <cdr:nvSpPr>
        <cdr:cNvPr id="1" name="TextBox 1"/>
        <cdr:cNvSpPr txBox="1">
          <a:spLocks noChangeArrowheads="1"/>
        </cdr:cNvSpPr>
      </cdr:nvSpPr>
      <cdr:spPr>
        <a:xfrm>
          <a:off x="66675" y="514350"/>
          <a:ext cx="1066800" cy="190500"/>
        </a:xfrm>
        <a:prstGeom prst="rect">
          <a:avLst/>
        </a:prstGeom>
        <a:noFill/>
        <a:ln w="1" cmpd="sng">
          <a:noFill/>
        </a:ln>
      </cdr:spPr>
      <cdr:txBody>
        <a:bodyPr vertOverflow="clip" wrap="square" anchor="ctr"/>
        <a:p>
          <a:pPr algn="ctr">
            <a:defRPr/>
          </a:pPr>
          <a:fld id="{09d4ba76-ded7-4601-8d2b-e41d6329106d}" type="TxLink">
            <a:rPr lang="en-US" cap="none" u="none" baseline="0">
              <a:latin typeface="Geneva"/>
              <a:ea typeface="Geneva"/>
              <a:cs typeface="Geneva"/>
            </a:rPr>
            <a:t/>
          </a:fld>
        </a:p>
      </cdr:txBody>
    </cdr:sp>
  </cdr:relSizeAnchor>
  <cdr:relSizeAnchor xmlns:cdr="http://schemas.openxmlformats.org/drawingml/2006/chartDrawing">
    <cdr:from>
      <cdr:x>0.0145</cdr:x>
      <cdr:y>0.3485</cdr:y>
    </cdr:from>
    <cdr:to>
      <cdr:x>0.11825</cdr:x>
      <cdr:y>0.439</cdr:y>
    </cdr:to>
    <cdr:sp textlink="#REF!">
      <cdr:nvSpPr>
        <cdr:cNvPr id="2" name="TextBox 2"/>
        <cdr:cNvSpPr txBox="1">
          <a:spLocks noChangeArrowheads="1"/>
        </cdr:cNvSpPr>
      </cdr:nvSpPr>
      <cdr:spPr>
        <a:xfrm>
          <a:off x="66675" y="742950"/>
          <a:ext cx="542925" cy="190500"/>
        </a:xfrm>
        <a:prstGeom prst="rect">
          <a:avLst/>
        </a:prstGeom>
        <a:noFill/>
        <a:ln w="1" cmpd="sng">
          <a:noFill/>
        </a:ln>
      </cdr:spPr>
      <cdr:txBody>
        <a:bodyPr vertOverflow="clip" wrap="square" anchor="ctr"/>
        <a:p>
          <a:pPr algn="ctr">
            <a:defRPr/>
          </a:pPr>
          <a:fld id="{6a4cbbfe-7100-40b6-93cb-52d4c701bb90}" type="TxLink">
            <a:rPr lang="en-US" cap="none" u="none" baseline="0">
              <a:latin typeface="Geneva"/>
              <a:ea typeface="Geneva"/>
              <a:cs typeface="Geneva"/>
            </a:rPr>
            <a:t/>
          </a:fld>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0</xdr:rowOff>
    </xdr:from>
    <xdr:to>
      <xdr:col>8</xdr:col>
      <xdr:colOff>0</xdr:colOff>
      <xdr:row>13</xdr:row>
      <xdr:rowOff>0</xdr:rowOff>
    </xdr:to>
    <xdr:graphicFrame>
      <xdr:nvGraphicFramePr>
        <xdr:cNvPr id="1" name="EmpHist"/>
        <xdr:cNvGraphicFramePr/>
      </xdr:nvGraphicFramePr>
      <xdr:xfrm>
        <a:off x="2828925" y="0"/>
        <a:ext cx="5200650" cy="215265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0</xdr:row>
      <xdr:rowOff>0</xdr:rowOff>
    </xdr:from>
    <xdr:to>
      <xdr:col>16</xdr:col>
      <xdr:colOff>0</xdr:colOff>
      <xdr:row>13</xdr:row>
      <xdr:rowOff>0</xdr:rowOff>
    </xdr:to>
    <xdr:graphicFrame>
      <xdr:nvGraphicFramePr>
        <xdr:cNvPr id="2" name="ProbHistCopy"/>
        <xdr:cNvGraphicFramePr/>
      </xdr:nvGraphicFramePr>
      <xdr:xfrm>
        <a:off x="9763125" y="0"/>
        <a:ext cx="5200650" cy="215265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5</xdr:col>
      <xdr:colOff>9525</xdr:colOff>
      <xdr:row>17</xdr:row>
      <xdr:rowOff>190500</xdr:rowOff>
    </xdr:to>
    <xdr:graphicFrame>
      <xdr:nvGraphicFramePr>
        <xdr:cNvPr id="1" name="Chart 1"/>
        <xdr:cNvGraphicFramePr/>
      </xdr:nvGraphicFramePr>
      <xdr:xfrm>
        <a:off x="0" y="800100"/>
        <a:ext cx="6076950" cy="279082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0</xdr:row>
      <xdr:rowOff>0</xdr:rowOff>
    </xdr:from>
    <xdr:to>
      <xdr:col>8</xdr:col>
      <xdr:colOff>371475</xdr:colOff>
      <xdr:row>7</xdr:row>
      <xdr:rowOff>47625</xdr:rowOff>
    </xdr:to>
    <xdr:sp>
      <xdr:nvSpPr>
        <xdr:cNvPr id="2" name="TextBox 2"/>
        <xdr:cNvSpPr txBox="1">
          <a:spLocks noChangeArrowheads="1"/>
        </xdr:cNvSpPr>
      </xdr:nvSpPr>
      <xdr:spPr>
        <a:xfrm>
          <a:off x="7010400" y="0"/>
          <a:ext cx="2257425" cy="144780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900" b="0" i="0" u="none" baseline="0">
              <a:latin typeface="Geneva"/>
              <a:ea typeface="Geneva"/>
              <a:cs typeface="Geneva"/>
            </a:rPr>
            <a:t>Instructions:
To find the area under the normal curve, enter the center and spread in cells C1 and C2.
Then type in upper and lower cutoff values for the interval in question in cells C3 and C4. 
If there is no lower cutoff, leave it blank; same for the upper cutoff.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2</xdr:row>
      <xdr:rowOff>142875</xdr:rowOff>
    </xdr:from>
    <xdr:to>
      <xdr:col>11</xdr:col>
      <xdr:colOff>609600</xdr:colOff>
      <xdr:row>21</xdr:row>
      <xdr:rowOff>133350</xdr:rowOff>
    </xdr:to>
    <xdr:graphicFrame>
      <xdr:nvGraphicFramePr>
        <xdr:cNvPr id="1" name="NomMCHist"/>
        <xdr:cNvGraphicFramePr/>
      </xdr:nvGraphicFramePr>
      <xdr:xfrm>
        <a:off x="4067175" y="695325"/>
        <a:ext cx="3981450" cy="28860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11</xdr:row>
      <xdr:rowOff>0</xdr:rowOff>
    </xdr:from>
    <xdr:to>
      <xdr:col>9</xdr:col>
      <xdr:colOff>352425</xdr:colOff>
      <xdr:row>27</xdr:row>
      <xdr:rowOff>133350</xdr:rowOff>
    </xdr:to>
    <xdr:graphicFrame>
      <xdr:nvGraphicFramePr>
        <xdr:cNvPr id="1" name="Chart 6"/>
        <xdr:cNvGraphicFramePr/>
      </xdr:nvGraphicFramePr>
      <xdr:xfrm>
        <a:off x="3190875" y="1771650"/>
        <a:ext cx="3686175" cy="3000375"/>
      </xdr:xfrm>
      <a:graphic>
        <a:graphicData uri="http://schemas.openxmlformats.org/drawingml/2006/chart">
          <c:chart xmlns:c="http://schemas.openxmlformats.org/drawingml/2006/chart" r:id="rId1"/>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_rels/pivotCacheDefinition3.xml.rels><?xml version="1.0" encoding="utf-8" standalone="yes"?><Relationships xmlns="http://schemas.openxmlformats.org/package/2006/relationships"><Relationship Id="rId1" Type="http://schemas.openxmlformats.org/officeDocument/2006/relationships/pivotCacheRecords" Target="pivotCacheRecords3.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B1:D1001" sheet="NominalMonteCarlo"/>
  </cacheSource>
  <cacheFields count="3">
    <cacheField name="Draw 1">
      <sharedItems containsMixedTypes="0" count="5">
        <s v="H"/>
        <s v="T"/>
        <s v="Bush"/>
        <s v="Gore"/>
        <s v="Nader"/>
      </sharedItems>
    </cacheField>
    <cacheField name="Draw 2">
      <sharedItems containsMixedTypes="0" count="5">
        <s v="T"/>
        <s v="H"/>
        <s v="Bush"/>
        <s v="Gore"/>
        <s v="Nader"/>
      </sharedItems>
    </cacheField>
    <cacheField name="Draw 3">
      <sharedItems containsMixedTypes="0" count="5">
        <s v="H"/>
        <s v="T"/>
        <s v="Bush"/>
        <s v="Gore"/>
        <s v="Nader"/>
      </sharedItems>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worksheetSource ref="B1:D1001" sheet="MonteCarloResults"/>
  </cacheSource>
  <cacheFields count="3">
    <cacheField name="Draw 1">
      <sharedItems containsSemiMixedTypes="0" containsString="0" containsMixedTypes="0" containsNumber="1" containsInteger="1" count="2">
        <n v="3"/>
        <n v="2"/>
      </sharedItems>
    </cacheField>
    <cacheField name="Draw 2">
      <sharedItems containsSemiMixedTypes="0" containsString="0" containsMixedTypes="0" containsNumber="1" containsInteger="1" count="2">
        <n v="2"/>
        <n v="3"/>
      </sharedItems>
    </cacheField>
    <cacheField name="Sample Sum">
      <sharedItems containsSemiMixedTypes="0" containsString="0" containsMixedTypes="0" containsNumber="1" containsInteger="1" count="3">
        <n v="5"/>
        <n v="6"/>
        <n v="4"/>
      </sharedItems>
    </cacheField>
  </cacheFields>
</pivotCacheDefinition>
</file>

<file path=xl/pivotCache/pivotCacheDefinition3.xml><?xml version="1.0" encoding="utf-8"?>
<pivotCacheDefinition xmlns="http://schemas.openxmlformats.org/spreadsheetml/2006/main" xmlns:r="http://schemas.openxmlformats.org/officeDocument/2006/relationships" r:id="rId1" createdVersion="3" recordCount="0" refreshedVersion="3">
  <cacheSource type="worksheet">
    <worksheetSource ref="B1:C1001" sheet="NominalMonteCarlo"/>
  </cacheSource>
  <cacheFields count="2">
    <cacheField name="Draw 1">
      <sharedItems containsMixedTypes="0" count="8">
        <s v="b"/>
        <s v="w"/>
        <s v="r"/>
        <s v="Bush"/>
        <s v="Gore"/>
        <s v="Nader"/>
        <s v="Red"/>
        <s v="Blue"/>
      </sharedItems>
    </cacheField>
    <cacheField name="Draw 2">
      <sharedItems containsMixedTypes="0" count="8">
        <s v="w"/>
        <s v="r"/>
        <s v="b"/>
        <s v="Bush"/>
        <s v="Gore"/>
        <s v="Nader"/>
        <s v="Red"/>
        <s v="Blue"/>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Cache/pivotCacheRecords3.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3.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5" cacheId="5"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3:E8" firstHeaderRow="1" firstDataRow="2" firstDataCol="1"/>
  <pivotFields count="2">
    <pivotField axis="axisRow" dataField="1" compact="0" outline="0" subtotalTop="0" showAll="0">
      <items count="9">
        <item m="1" x="3"/>
        <item m="1" x="4"/>
        <item m="1" x="5"/>
        <item m="1" x="6"/>
        <item m="1" x="7"/>
        <item x="0"/>
        <item x="1"/>
        <item x="2"/>
        <item t="default"/>
      </items>
    </pivotField>
    <pivotField axis="axisCol" compact="0" outline="0" subtotalTop="0" showAll="0">
      <items count="9">
        <item m="1" x="3"/>
        <item m="1" x="4"/>
        <item m="1" x="5"/>
        <item m="1" x="6"/>
        <item m="1" x="7"/>
        <item x="0"/>
        <item x="1"/>
        <item x="2"/>
        <item t="default"/>
      </items>
    </pivotField>
  </pivotFields>
  <rowFields count="1">
    <field x="0"/>
  </rowFields>
  <rowItems count="4">
    <i>
      <x v="5"/>
    </i>
    <i>
      <x v="6"/>
    </i>
    <i>
      <x v="7"/>
    </i>
    <i t="grand">
      <x/>
    </i>
  </rowItems>
  <colFields count="1">
    <field x="1"/>
  </colFields>
  <colItems count="4">
    <i>
      <x v="5"/>
    </i>
    <i>
      <x v="6"/>
    </i>
    <i>
      <x v="7"/>
    </i>
    <i t="grand">
      <x/>
    </i>
  </colItems>
  <dataFields count="1">
    <dataField name="Count of Draw 1" fld="0" subtotal="count" baseField="0" baseItem="0"/>
  </dataField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1" cacheId="2"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3:D7" firstHeaderRow="1" firstDataRow="2" firstDataCol="1"/>
  <pivotFields count="3">
    <pivotField axis="axisRow" dataField="1" compact="0" outline="0" subtotalTop="0" showAll="0">
      <items count="6">
        <item m="1" x="2"/>
        <item m="1" x="3"/>
        <item m="1" x="4"/>
        <item x="0"/>
        <item x="1"/>
        <item t="default"/>
      </items>
    </pivotField>
    <pivotField compact="0" outline="0" subtotalTop="0" showAll="0"/>
    <pivotField axis="axisCol" compact="0" outline="0" subtotalTop="0" showAll="0">
      <items count="6">
        <item m="1" x="2"/>
        <item m="1" x="3"/>
        <item m="1" x="4"/>
        <item x="0"/>
        <item x="1"/>
        <item t="default"/>
      </items>
    </pivotField>
  </pivotFields>
  <rowFields count="1">
    <field x="0"/>
  </rowFields>
  <rowItems count="3">
    <i>
      <x v="3"/>
    </i>
    <i>
      <x v="4"/>
    </i>
    <i t="grand">
      <x/>
    </i>
  </rowItems>
  <colFields count="1">
    <field x="2"/>
  </colFields>
  <colItems count="3">
    <i>
      <x v="3"/>
    </i>
    <i>
      <x v="4"/>
    </i>
    <i t="grand">
      <x/>
    </i>
  </colItems>
  <dataFields count="1">
    <dataField name="Count of Draw 1" fld="0" subtotal="count" baseField="0" baseItem="0"/>
  </dataFields>
  <pivotTableStyleInfo showRowHeaders="1" showColHeaders="1" showRowStripes="0" showColStripes="0" showLastColumn="1"/>
</pivotTableDefinition>
</file>

<file path=xl/pivotTables/pivotTable3.xml><?xml version="1.0" encoding="utf-8"?>
<pivotTableDefinition xmlns="http://schemas.openxmlformats.org/spreadsheetml/2006/main" name="PivotTable2" cacheId="4"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3:D7" firstHeaderRow="1" firstDataRow="2" firstDataCol="1"/>
  <pivotFields count="3">
    <pivotField axis="axisRow" dataField="1" compact="0" outline="0" subtotalTop="0" showAll="0">
      <items count="3">
        <item x="1"/>
        <item x="0"/>
        <item t="default"/>
      </items>
    </pivotField>
    <pivotField axis="axisCol" compact="0" outline="0" subtotalTop="0" showAll="0">
      <items count="3">
        <item x="0"/>
        <item x="1"/>
        <item t="default"/>
      </items>
    </pivotField>
    <pivotField compact="0" outline="0" subtotalTop="0" showAll="0"/>
  </pivotFields>
  <rowFields count="1">
    <field x="0"/>
  </rowFields>
  <rowItems count="3">
    <i>
      <x/>
    </i>
    <i>
      <x v="1"/>
    </i>
    <i t="grand">
      <x/>
    </i>
  </rowItems>
  <colFields count="1">
    <field x="1"/>
  </colFields>
  <colItems count="3">
    <i>
      <x/>
    </i>
    <i>
      <x v="1"/>
    </i>
    <i t="grand">
      <x/>
    </i>
  </colItems>
  <dataFields count="1">
    <dataField name="Count of Draw 1" fld="0" subtotal="count" baseField="0" baseItem="0"/>
  </dataFields>
  <pivotTableStyleInfo showRowHeaders="1" showColHeaders="1" showRowStripes="0" showColStripes="0" showLastColumn="1"/>
</pivotTableDefinition>
</file>

<file path=xl/pivotTables/pivotTable4.xml><?xml version="1.0" encoding="utf-8"?>
<pivotTableDefinition xmlns="http://schemas.openxmlformats.org/spreadsheetml/2006/main" name="PivotTable1" cacheId="2"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3:D7" firstHeaderRow="1" firstDataRow="2" firstDataCol="1" rowPageCount="1" colPageCount="1"/>
  <pivotFields count="3">
    <pivotField axis="axisPage" dataField="1" compact="0" outline="0" subtotalTop="0" showAll="0">
      <items count="6">
        <item m="1" x="2"/>
        <item m="1" x="3"/>
        <item m="1" x="4"/>
        <item x="0"/>
        <item x="1"/>
        <item t="default"/>
      </items>
    </pivotField>
    <pivotField axis="axisRow" compact="0" outline="0" subtotalTop="0" showAll="0">
      <items count="6">
        <item m="1" x="2"/>
        <item m="1" x="3"/>
        <item m="1" x="4"/>
        <item x="0"/>
        <item x="1"/>
        <item t="default"/>
      </items>
    </pivotField>
    <pivotField axis="axisCol" compact="0" outline="0" subtotalTop="0" showAll="0">
      <items count="6">
        <item m="1" x="2"/>
        <item m="1" x="3"/>
        <item m="1" x="4"/>
        <item x="0"/>
        <item x="1"/>
        <item t="default"/>
      </items>
    </pivotField>
  </pivotFields>
  <rowFields count="1">
    <field x="1"/>
  </rowFields>
  <rowItems count="3">
    <i>
      <x v="3"/>
    </i>
    <i>
      <x v="4"/>
    </i>
    <i t="grand">
      <x/>
    </i>
  </rowItems>
  <colFields count="1">
    <field x="2"/>
  </colFields>
  <colItems count="3">
    <i>
      <x v="3"/>
    </i>
    <i>
      <x v="4"/>
    </i>
    <i t="grand">
      <x/>
    </i>
  </colItems>
  <pageFields count="1">
    <pageField fld="0" item="4" hier="0"/>
  </pageFields>
  <dataFields count="1">
    <dataField name="Count of Draw 1" fld="0" subtotal="count" baseField="0" baseItem="0"/>
  </dataField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pivotTable" Target="../pivotTables/pivotTable2.xml"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ivotTable" Target="../pivotTables/pivotTable3.xml" /></Relationships>
</file>

<file path=xl/worksheets/_rels/sheet12.xml.rels><?xml version="1.0" encoding="utf-8" standalone="yes"?><Relationships xmlns="http://schemas.openxmlformats.org/package/2006/relationships"><Relationship Id="rId1" Type="http://schemas.openxmlformats.org/officeDocument/2006/relationships/pivotTable" Target="../pivotTables/pivotTable4.xml"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9.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4.xml" /><Relationship Id="rId3"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ivotTable" Target="../pivotTables/pivotTable1.xml" /></Relationships>
</file>

<file path=xl/worksheets/sheet1.xml><?xml version="1.0" encoding="utf-8"?>
<worksheet xmlns="http://schemas.openxmlformats.org/spreadsheetml/2006/main" xmlns:r="http://schemas.openxmlformats.org/officeDocument/2006/relationships">
  <sheetPr codeName="Sheet4"/>
  <dimension ref="A1:A1"/>
  <sheetViews>
    <sheetView workbookViewId="0" topLeftCell="A1">
      <selection activeCell="B33" sqref="B33"/>
    </sheetView>
  </sheetViews>
  <sheetFormatPr defaultColWidth="9.00390625" defaultRowHeight="12"/>
  <cols>
    <col min="1" max="16384" width="8.875" style="0" customWidth="1"/>
  </cols>
  <sheetData/>
  <printOptions/>
  <pageMargins left="0.75" right="0.75" top="1" bottom="1" header="0.5" footer="0.5"/>
  <pageSetup orientation="portrait" paperSize="9"/>
  <drawing r:id="rId1"/>
</worksheet>
</file>

<file path=xl/worksheets/sheet10.xml><?xml version="1.0" encoding="utf-8"?>
<worksheet xmlns="http://schemas.openxmlformats.org/spreadsheetml/2006/main" xmlns:r="http://schemas.openxmlformats.org/officeDocument/2006/relationships">
  <sheetPr codeName="Sheet9"/>
  <dimension ref="A3:D17"/>
  <sheetViews>
    <sheetView workbookViewId="0" topLeftCell="A1">
      <selection activeCell="D5" sqref="D5"/>
    </sheetView>
  </sheetViews>
  <sheetFormatPr defaultColWidth="9.00390625" defaultRowHeight="12"/>
  <cols>
    <col min="1" max="1" width="13.25390625" style="0" customWidth="1"/>
    <col min="2" max="3" width="6.75390625" style="0" customWidth="1"/>
    <col min="4" max="5" width="9.875" style="0" customWidth="1"/>
    <col min="6" max="16384" width="8.875" style="0" customWidth="1"/>
  </cols>
  <sheetData>
    <row r="3" spans="1:4" ht="12">
      <c r="A3" s="32" t="s">
        <v>31</v>
      </c>
      <c r="B3" s="29" t="s">
        <v>30</v>
      </c>
      <c r="C3" s="15"/>
      <c r="D3" s="30"/>
    </row>
    <row r="4" spans="1:4" ht="12">
      <c r="A4" s="29" t="s">
        <v>28</v>
      </c>
      <c r="B4" s="14" t="s">
        <v>10</v>
      </c>
      <c r="C4" s="15" t="s">
        <v>11</v>
      </c>
      <c r="D4" s="17" t="s">
        <v>32</v>
      </c>
    </row>
    <row r="5" spans="1:4" ht="12">
      <c r="A5" s="14" t="s">
        <v>10</v>
      </c>
      <c r="B5" s="18">
        <v>257</v>
      </c>
      <c r="C5" s="19">
        <v>234</v>
      </c>
      <c r="D5" s="20">
        <v>491</v>
      </c>
    </row>
    <row r="6" spans="1:4" ht="12">
      <c r="A6" s="16" t="s">
        <v>11</v>
      </c>
      <c r="B6" s="21">
        <v>273</v>
      </c>
      <c r="C6" s="22">
        <v>236</v>
      </c>
      <c r="D6" s="23">
        <v>509</v>
      </c>
    </row>
    <row r="7" spans="1:4" ht="12">
      <c r="A7" s="24" t="s">
        <v>32</v>
      </c>
      <c r="B7" s="25">
        <v>530</v>
      </c>
      <c r="C7" s="26">
        <v>470</v>
      </c>
      <c r="D7" s="27">
        <v>1000</v>
      </c>
    </row>
    <row r="15" spans="2:4" ht="12">
      <c r="B15" s="28" t="e">
        <f>B5/$E5</f>
        <v>#DIV/0!</v>
      </c>
      <c r="C15" s="28" t="e">
        <f>C5/$E5</f>
        <v>#DIV/0!</v>
      </c>
      <c r="D15" s="28" t="e">
        <f>D5/$E5</f>
        <v>#DIV/0!</v>
      </c>
    </row>
    <row r="16" spans="2:4" ht="12">
      <c r="B16" s="28" t="e">
        <f aca="true" t="shared" si="0" ref="B16:D17">B6/$E6</f>
        <v>#DIV/0!</v>
      </c>
      <c r="C16" s="28" t="e">
        <f t="shared" si="0"/>
        <v>#DIV/0!</v>
      </c>
      <c r="D16" s="28" t="e">
        <f t="shared" si="0"/>
        <v>#DIV/0!</v>
      </c>
    </row>
    <row r="17" spans="2:4" ht="12">
      <c r="B17" s="28" t="e">
        <f t="shared" si="0"/>
        <v>#DIV/0!</v>
      </c>
      <c r="C17" s="28" t="e">
        <f t="shared" si="0"/>
        <v>#DIV/0!</v>
      </c>
      <c r="D17" s="28" t="e">
        <f t="shared" si="0"/>
        <v>#DIV/0!</v>
      </c>
    </row>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sheetPr codeName="Sheet16"/>
  <dimension ref="A3:D7"/>
  <sheetViews>
    <sheetView workbookViewId="0" topLeftCell="A1">
      <selection activeCell="I10" sqref="I10"/>
    </sheetView>
  </sheetViews>
  <sheetFormatPr defaultColWidth="9.00390625" defaultRowHeight="12"/>
  <cols>
    <col min="1" max="1" width="13.25390625" style="0" bestFit="1" customWidth="1"/>
    <col min="2" max="3" width="6.75390625" style="0" bestFit="1" customWidth="1"/>
    <col min="4" max="4" width="9.875" style="0" bestFit="1" customWidth="1"/>
    <col min="5" max="16384" width="8.875" style="0" customWidth="1"/>
  </cols>
  <sheetData>
    <row r="3" spans="1:4" ht="12">
      <c r="A3" s="32" t="s">
        <v>31</v>
      </c>
      <c r="B3" s="29" t="s">
        <v>29</v>
      </c>
      <c r="C3" s="15"/>
      <c r="D3" s="30"/>
    </row>
    <row r="4" spans="1:4" ht="12">
      <c r="A4" s="29" t="s">
        <v>28</v>
      </c>
      <c r="B4" s="14">
        <v>2</v>
      </c>
      <c r="C4" s="15">
        <v>3</v>
      </c>
      <c r="D4" s="17" t="s">
        <v>32</v>
      </c>
    </row>
    <row r="5" spans="1:4" ht="12">
      <c r="A5" s="14">
        <v>2</v>
      </c>
      <c r="B5" s="18">
        <v>155</v>
      </c>
      <c r="C5" s="19">
        <v>349</v>
      </c>
      <c r="D5" s="20">
        <v>504</v>
      </c>
    </row>
    <row r="6" spans="1:4" ht="12">
      <c r="A6" s="16">
        <v>3</v>
      </c>
      <c r="B6" s="21">
        <v>320</v>
      </c>
      <c r="C6" s="22">
        <v>176</v>
      </c>
      <c r="D6" s="23">
        <v>496</v>
      </c>
    </row>
    <row r="7" spans="1:4" ht="12">
      <c r="A7" s="24" t="s">
        <v>32</v>
      </c>
      <c r="B7" s="25">
        <v>475</v>
      </c>
      <c r="C7" s="26">
        <v>525</v>
      </c>
      <c r="D7" s="27">
        <v>1000</v>
      </c>
    </row>
  </sheetData>
  <printOptions/>
  <pageMargins left="0.75" right="0.75" top="1" bottom="1" header="0.5" footer="0.5"/>
  <pageSetup orientation="landscape" paperSize="9"/>
  <legacyDrawing r:id="rId1"/>
</worksheet>
</file>

<file path=xl/worksheets/sheet12.xml><?xml version="1.0" encoding="utf-8"?>
<worksheet xmlns="http://schemas.openxmlformats.org/spreadsheetml/2006/main" xmlns:r="http://schemas.openxmlformats.org/officeDocument/2006/relationships">
  <sheetPr codeName="Sheet10"/>
  <dimension ref="A1:D7"/>
  <sheetViews>
    <sheetView workbookViewId="0" topLeftCell="A1">
      <selection activeCell="I10" sqref="I10"/>
    </sheetView>
  </sheetViews>
  <sheetFormatPr defaultColWidth="9.00390625" defaultRowHeight="12"/>
  <cols>
    <col min="1" max="1" width="13.25390625" style="0" bestFit="1" customWidth="1"/>
    <col min="2" max="3" width="6.75390625" style="0" customWidth="1"/>
    <col min="4" max="5" width="9.875" style="0" bestFit="1" customWidth="1"/>
    <col min="6" max="16384" width="11.375" style="0" customWidth="1"/>
  </cols>
  <sheetData>
    <row r="1" spans="1:2" ht="12">
      <c r="A1" s="29" t="s">
        <v>28</v>
      </c>
      <c r="B1" s="31" t="s">
        <v>11</v>
      </c>
    </row>
    <row r="3" spans="1:4" ht="12">
      <c r="A3" s="32" t="s">
        <v>31</v>
      </c>
      <c r="B3" s="29" t="s">
        <v>30</v>
      </c>
      <c r="C3" s="15"/>
      <c r="D3" s="30"/>
    </row>
    <row r="4" spans="1:4" ht="12">
      <c r="A4" s="29" t="s">
        <v>29</v>
      </c>
      <c r="B4" s="14" t="s">
        <v>10</v>
      </c>
      <c r="C4" s="15" t="s">
        <v>11</v>
      </c>
      <c r="D4" s="17" t="s">
        <v>32</v>
      </c>
    </row>
    <row r="5" spans="1:4" ht="12">
      <c r="A5" s="14" t="s">
        <v>11</v>
      </c>
      <c r="B5" s="18">
        <v>142</v>
      </c>
      <c r="C5" s="19">
        <v>116</v>
      </c>
      <c r="D5" s="20">
        <v>258</v>
      </c>
    </row>
    <row r="6" spans="1:4" ht="12">
      <c r="A6" s="16" t="s">
        <v>10</v>
      </c>
      <c r="B6" s="21">
        <v>131</v>
      </c>
      <c r="C6" s="22">
        <v>120</v>
      </c>
      <c r="D6" s="23">
        <v>251</v>
      </c>
    </row>
    <row r="7" spans="1:4" ht="12">
      <c r="A7" s="24" t="s">
        <v>32</v>
      </c>
      <c r="B7" s="25">
        <v>273</v>
      </c>
      <c r="C7" s="26">
        <v>236</v>
      </c>
      <c r="D7" s="27">
        <v>509</v>
      </c>
    </row>
  </sheetData>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sheetPr codeName="Sheet6"/>
  <dimension ref="A1:Y26"/>
  <sheetViews>
    <sheetView workbookViewId="0" topLeftCell="A1">
      <selection activeCell="D1" sqref="D1"/>
    </sheetView>
  </sheetViews>
  <sheetFormatPr defaultColWidth="9.00390625" defaultRowHeight="12"/>
  <cols>
    <col min="1" max="1" width="11.375" style="0" customWidth="1"/>
    <col min="2" max="2" width="8.875" style="0" customWidth="1"/>
    <col min="3" max="3" width="12.75390625" style="0" customWidth="1"/>
    <col min="4" max="4" width="8.875" style="0" customWidth="1"/>
    <col min="5" max="10" width="8.75390625" style="0" customWidth="1"/>
    <col min="11" max="16384" width="8.875" style="0" customWidth="1"/>
  </cols>
  <sheetData>
    <row r="1" spans="1:17" ht="15.75">
      <c r="A1" t="s">
        <v>16</v>
      </c>
      <c r="B1" t="s">
        <v>17</v>
      </c>
      <c r="C1" s="53" t="s">
        <v>36</v>
      </c>
      <c r="D1" s="53">
        <v>76</v>
      </c>
      <c r="E1" s="13" t="s">
        <v>65</v>
      </c>
      <c r="P1">
        <v>2</v>
      </c>
      <c r="Q1">
        <v>1</v>
      </c>
    </row>
    <row r="2" spans="1:25" ht="12">
      <c r="A2">
        <v>1</v>
      </c>
      <c r="B2">
        <v>3</v>
      </c>
      <c r="P2">
        <v>3</v>
      </c>
      <c r="Q2">
        <v>22</v>
      </c>
      <c r="Y2">
        <v>2</v>
      </c>
    </row>
    <row r="3" spans="1:25" ht="12">
      <c r="A3">
        <v>2</v>
      </c>
      <c r="B3">
        <v>3</v>
      </c>
      <c r="P3">
        <v>4</v>
      </c>
      <c r="Q3">
        <v>2</v>
      </c>
      <c r="Y3">
        <v>3</v>
      </c>
    </row>
    <row r="4" spans="1:25" ht="12">
      <c r="A4">
        <v>3</v>
      </c>
      <c r="B4">
        <v>3</v>
      </c>
      <c r="Y4">
        <v>3</v>
      </c>
    </row>
    <row r="5" spans="1:25" ht="12">
      <c r="A5">
        <v>4</v>
      </c>
      <c r="B5">
        <v>3</v>
      </c>
      <c r="Y5">
        <v>3</v>
      </c>
    </row>
    <row r="6" spans="1:25" ht="12">
      <c r="A6">
        <v>5</v>
      </c>
      <c r="B6">
        <v>3</v>
      </c>
      <c r="Y6">
        <v>3</v>
      </c>
    </row>
    <row r="7" spans="1:25" ht="12">
      <c r="A7">
        <v>6</v>
      </c>
      <c r="B7">
        <v>3</v>
      </c>
      <c r="Y7">
        <v>3</v>
      </c>
    </row>
    <row r="8" spans="1:25" ht="12">
      <c r="A8">
        <v>7</v>
      </c>
      <c r="B8">
        <v>3</v>
      </c>
      <c r="Y8">
        <v>3</v>
      </c>
    </row>
    <row r="9" spans="1:25" ht="12">
      <c r="A9">
        <v>8</v>
      </c>
      <c r="B9">
        <v>3</v>
      </c>
      <c r="Y9">
        <v>3</v>
      </c>
    </row>
    <row r="10" spans="1:25" ht="12">
      <c r="A10">
        <v>9</v>
      </c>
      <c r="B10">
        <v>3</v>
      </c>
      <c r="Y10">
        <v>3</v>
      </c>
    </row>
    <row r="11" spans="1:25" ht="15.75">
      <c r="A11">
        <v>10</v>
      </c>
      <c r="B11">
        <v>3</v>
      </c>
      <c r="C11" s="13"/>
      <c r="D11" s="13"/>
      <c r="Y11">
        <v>3</v>
      </c>
    </row>
    <row r="12" spans="1:25" ht="15.75">
      <c r="A12">
        <v>11</v>
      </c>
      <c r="B12">
        <v>3</v>
      </c>
      <c r="C12" s="13"/>
      <c r="D12" s="13"/>
      <c r="Y12">
        <v>3</v>
      </c>
    </row>
    <row r="13" spans="1:25" ht="15.75">
      <c r="A13">
        <v>12</v>
      </c>
      <c r="B13">
        <v>3</v>
      </c>
      <c r="C13" s="13"/>
      <c r="D13" s="13"/>
      <c r="Y13">
        <v>3</v>
      </c>
    </row>
    <row r="14" spans="1:25" ht="15.75">
      <c r="A14">
        <v>13</v>
      </c>
      <c r="B14">
        <v>4</v>
      </c>
      <c r="C14" s="13"/>
      <c r="D14" s="13"/>
      <c r="Y14">
        <v>3</v>
      </c>
    </row>
    <row r="15" spans="1:25" ht="15.75">
      <c r="A15">
        <v>14</v>
      </c>
      <c r="B15">
        <v>3</v>
      </c>
      <c r="C15" s="13"/>
      <c r="D15" s="13"/>
      <c r="Y15">
        <v>3</v>
      </c>
    </row>
    <row r="16" spans="1:25" ht="15.75">
      <c r="A16">
        <v>15</v>
      </c>
      <c r="B16">
        <v>3</v>
      </c>
      <c r="C16" s="13"/>
      <c r="D16" s="13"/>
      <c r="Y16">
        <v>3</v>
      </c>
    </row>
    <row r="17" spans="1:25" ht="15.75">
      <c r="A17">
        <v>16</v>
      </c>
      <c r="B17">
        <v>3</v>
      </c>
      <c r="C17" s="13"/>
      <c r="D17" s="13"/>
      <c r="Y17">
        <v>3</v>
      </c>
    </row>
    <row r="18" spans="1:25" ht="15.75">
      <c r="A18">
        <v>17</v>
      </c>
      <c r="B18">
        <v>3</v>
      </c>
      <c r="C18" s="13"/>
      <c r="D18" s="13"/>
      <c r="Y18">
        <v>3</v>
      </c>
    </row>
    <row r="19" spans="1:25" ht="15.75">
      <c r="A19">
        <v>18</v>
      </c>
      <c r="B19">
        <v>3</v>
      </c>
      <c r="C19" s="13"/>
      <c r="D19" s="13"/>
      <c r="Y19">
        <v>3</v>
      </c>
    </row>
    <row r="20" spans="1:25" ht="15.75">
      <c r="A20">
        <v>19</v>
      </c>
      <c r="B20">
        <v>3</v>
      </c>
      <c r="C20" s="13"/>
      <c r="D20" s="13"/>
      <c r="Y20">
        <v>3</v>
      </c>
    </row>
    <row r="21" spans="1:25" ht="12">
      <c r="A21">
        <v>20</v>
      </c>
      <c r="B21">
        <v>3</v>
      </c>
      <c r="Y21">
        <v>3</v>
      </c>
    </row>
    <row r="22" spans="1:25" ht="12">
      <c r="A22">
        <v>21</v>
      </c>
      <c r="B22">
        <v>3</v>
      </c>
      <c r="Y22">
        <v>3</v>
      </c>
    </row>
    <row r="23" spans="1:25" ht="12">
      <c r="A23">
        <v>22</v>
      </c>
      <c r="B23">
        <v>2</v>
      </c>
      <c r="Y23">
        <v>3</v>
      </c>
    </row>
    <row r="24" spans="1:25" ht="12">
      <c r="A24">
        <v>23</v>
      </c>
      <c r="B24">
        <v>3</v>
      </c>
      <c r="Y24">
        <v>3</v>
      </c>
    </row>
    <row r="25" spans="1:25" ht="12">
      <c r="A25">
        <v>24</v>
      </c>
      <c r="B25">
        <v>3</v>
      </c>
      <c r="Y25">
        <v>4</v>
      </c>
    </row>
    <row r="26" spans="1:25" ht="12">
      <c r="A26">
        <v>25</v>
      </c>
      <c r="B26">
        <v>4</v>
      </c>
      <c r="Y26">
        <v>4</v>
      </c>
    </row>
  </sheetData>
  <printOptions/>
  <pageMargins left="0.75" right="0.75" top="1" bottom="1" header="0.5" footer="0.5"/>
  <pageSetup orientation="portrait" paperSize="9"/>
  <drawing r:id="rId2"/>
  <legacyDrawing r:id="rId1"/>
</worksheet>
</file>

<file path=xl/worksheets/sheet2.xml><?xml version="1.0" encoding="utf-8"?>
<worksheet xmlns="http://schemas.openxmlformats.org/spreadsheetml/2006/main" xmlns:r="http://schemas.openxmlformats.org/officeDocument/2006/relationships">
  <sheetPr codeName="Sheet7">
    <pageSetUpPr fitToPage="1"/>
  </sheetPr>
  <dimension ref="A1:V6"/>
  <sheetViews>
    <sheetView tabSelected="1" workbookViewId="0" topLeftCell="A1">
      <selection activeCell="B2" sqref="B2"/>
    </sheetView>
  </sheetViews>
  <sheetFormatPr defaultColWidth="9.00390625" defaultRowHeight="12"/>
  <cols>
    <col min="1" max="1" width="8.875" style="0" customWidth="1"/>
    <col min="2" max="2" width="52.00390625" style="81" customWidth="1"/>
    <col min="3" max="16384" width="8.875" style="0" customWidth="1"/>
  </cols>
  <sheetData>
    <row r="1" spans="1:2" ht="12">
      <c r="A1" s="53" t="s">
        <v>66</v>
      </c>
      <c r="B1" s="128" t="s">
        <v>67</v>
      </c>
    </row>
    <row r="2" spans="1:21" ht="24">
      <c r="A2" s="127">
        <v>37550</v>
      </c>
      <c r="B2" s="81" t="s">
        <v>68</v>
      </c>
      <c r="U2">
        <f>SUM(ProbHistYRange)</f>
        <v>0</v>
      </c>
    </row>
    <row r="3" spans="2:22" ht="48">
      <c r="B3" s="81" t="s">
        <v>76</v>
      </c>
      <c r="T3">
        <v>3</v>
      </c>
      <c r="U3">
        <v>1.1052631614729762</v>
      </c>
      <c r="V3" t="e">
        <f>U3/U2</f>
        <v>#DIV/0!</v>
      </c>
    </row>
    <row r="4" spans="2:22" ht="24">
      <c r="B4" s="81" t="s">
        <v>74</v>
      </c>
      <c r="T4">
        <v>4</v>
      </c>
      <c r="U4">
        <v>1.1666666567325592</v>
      </c>
      <c r="V4">
        <f>U4/U3</f>
        <v>1.0555555431502404</v>
      </c>
    </row>
    <row r="5" spans="2:22" ht="36">
      <c r="B5" s="81" t="s">
        <v>75</v>
      </c>
      <c r="T5">
        <v>5</v>
      </c>
      <c r="U5">
        <v>1.235294096171856</v>
      </c>
      <c r="V5">
        <f>U5/U4</f>
        <v>1.0588235200202765</v>
      </c>
    </row>
    <row r="6" ht="24">
      <c r="B6" s="81" t="s">
        <v>77</v>
      </c>
    </row>
  </sheetData>
  <printOptions/>
  <pageMargins left="0.75" right="0.75" top="1" bottom="1" header="0.5" footer="0.5"/>
  <pageSetup fitToHeight="1" fitToWidth="1" horizontalDpi="600" verticalDpi="600" orientation="landscape" scale="83"/>
  <drawing r:id="rId1"/>
</worksheet>
</file>

<file path=xl/worksheets/sheet3.xml><?xml version="1.0" encoding="utf-8"?>
<worksheet xmlns="http://schemas.openxmlformats.org/spreadsheetml/2006/main" xmlns:r="http://schemas.openxmlformats.org/officeDocument/2006/relationships">
  <sheetPr codeName="Sheet3"/>
  <dimension ref="A1:H53"/>
  <sheetViews>
    <sheetView workbookViewId="0" topLeftCell="A18">
      <selection activeCell="D9" sqref="D9"/>
    </sheetView>
  </sheetViews>
  <sheetFormatPr defaultColWidth="9.00390625" defaultRowHeight="12"/>
  <cols>
    <col min="1" max="1" width="25.375" style="0" customWidth="1"/>
    <col min="2" max="2" width="24.125" style="0" customWidth="1"/>
    <col min="3" max="4" width="18.375" style="0" customWidth="1"/>
    <col min="5" max="5" width="22.375" style="0" customWidth="1"/>
    <col min="6" max="7" width="11.375" style="0" customWidth="1"/>
    <col min="8" max="16384" width="8.875" style="0" customWidth="1"/>
  </cols>
  <sheetData>
    <row r="1" ht="12">
      <c r="A1" s="56" t="s">
        <v>48</v>
      </c>
    </row>
    <row r="2" ht="12.75" thickBot="1">
      <c r="A2" s="56" t="s">
        <v>49</v>
      </c>
    </row>
    <row r="3" spans="1:4" ht="16.5" thickBot="1">
      <c r="A3" s="88" t="s">
        <v>23</v>
      </c>
      <c r="B3" s="88"/>
      <c r="C3" s="89" t="s">
        <v>18</v>
      </c>
      <c r="D3" s="90"/>
    </row>
    <row r="4" spans="1:4" ht="15.75">
      <c r="A4" s="50" t="s">
        <v>35</v>
      </c>
      <c r="B4" s="50">
        <v>2</v>
      </c>
      <c r="C4" s="5" t="s">
        <v>19</v>
      </c>
      <c r="D4" s="6">
        <v>100</v>
      </c>
    </row>
    <row r="5" spans="1:4" ht="15.75">
      <c r="A5" s="50" t="s">
        <v>33</v>
      </c>
      <c r="B5" s="50" t="s">
        <v>34</v>
      </c>
      <c r="C5" s="5" t="s">
        <v>20</v>
      </c>
      <c r="D5" s="6" t="s">
        <v>36</v>
      </c>
    </row>
    <row r="6" spans="1:4" ht="32.25" thickBot="1">
      <c r="A6" s="50">
        <v>0</v>
      </c>
      <c r="B6" s="50">
        <v>19</v>
      </c>
      <c r="C6" s="7" t="s">
        <v>27</v>
      </c>
      <c r="D6" s="12" t="s">
        <v>12</v>
      </c>
    </row>
    <row r="7" spans="1:2" ht="15.75">
      <c r="A7" s="50">
        <v>1</v>
      </c>
      <c r="B7" s="50">
        <v>1</v>
      </c>
    </row>
    <row r="8" spans="1:2" ht="12">
      <c r="A8" t="s">
        <v>26</v>
      </c>
      <c r="B8">
        <v>0.05</v>
      </c>
    </row>
    <row r="9" spans="1:2" ht="12">
      <c r="A9" t="s">
        <v>24</v>
      </c>
      <c r="B9" s="11">
        <v>0.21794494717703367</v>
      </c>
    </row>
    <row r="10" ht="15.75">
      <c r="A10" s="50"/>
    </row>
    <row r="11" spans="1:5" ht="15.75">
      <c r="A11" s="71" t="s">
        <v>61</v>
      </c>
      <c r="B11" s="60"/>
      <c r="C11" s="72"/>
      <c r="D11" s="72"/>
      <c r="E11" s="72"/>
    </row>
    <row r="12" spans="1:5" ht="12">
      <c r="A12" s="72"/>
      <c r="B12" s="72"/>
      <c r="C12" s="72" t="s">
        <v>59</v>
      </c>
      <c r="D12" s="72">
        <v>20</v>
      </c>
      <c r="E12" s="72"/>
    </row>
    <row r="13" spans="1:5" ht="12">
      <c r="A13" s="72" t="s">
        <v>55</v>
      </c>
      <c r="B13" s="72" t="s">
        <v>56</v>
      </c>
      <c r="C13" s="72" t="s">
        <v>57</v>
      </c>
      <c r="D13" s="72" t="s">
        <v>60</v>
      </c>
      <c r="E13" s="72" t="s">
        <v>58</v>
      </c>
    </row>
    <row r="14" spans="1:5" ht="12">
      <c r="A14" s="72">
        <v>1</v>
      </c>
      <c r="B14" s="72">
        <v>0.95</v>
      </c>
      <c r="C14" s="72">
        <v>0.9025</v>
      </c>
      <c r="D14" s="72">
        <v>0.05</v>
      </c>
      <c r="E14" s="73">
        <v>0.045125</v>
      </c>
    </row>
    <row r="15" spans="1:5" ht="12">
      <c r="A15" s="72">
        <v>0</v>
      </c>
      <c r="B15" s="72">
        <v>-0.05</v>
      </c>
      <c r="C15" s="72">
        <v>0.0025</v>
      </c>
      <c r="D15" s="72">
        <v>0.95</v>
      </c>
      <c r="E15" s="73">
        <v>0.0023750000000000004</v>
      </c>
    </row>
    <row r="16" spans="1:5" ht="12">
      <c r="A16" s="72"/>
      <c r="B16" s="72"/>
      <c r="C16" s="72"/>
      <c r="D16" s="72" t="s">
        <v>36</v>
      </c>
      <c r="E16" s="74">
        <f>E14+E15</f>
        <v>0.0475</v>
      </c>
    </row>
    <row r="17" spans="1:5" ht="12">
      <c r="A17" s="72"/>
      <c r="B17" s="72"/>
      <c r="C17" s="72"/>
      <c r="D17" s="75" t="s">
        <v>24</v>
      </c>
      <c r="E17" s="76">
        <f>SQRT(E16)</f>
        <v>0.21794494717703367</v>
      </c>
    </row>
    <row r="18" spans="1:2" ht="12">
      <c r="A18" s="56" t="s">
        <v>47</v>
      </c>
      <c r="B18" t="s">
        <v>52</v>
      </c>
    </row>
    <row r="19" ht="12.75" thickBot="1">
      <c r="A19" s="56" t="s">
        <v>51</v>
      </c>
    </row>
    <row r="20" spans="1:8" ht="16.5" thickBot="1">
      <c r="A20" s="91" t="s">
        <v>2</v>
      </c>
      <c r="B20" s="92"/>
      <c r="C20" s="42"/>
      <c r="D20" s="39"/>
      <c r="E20" s="37"/>
      <c r="F20" s="35"/>
      <c r="G20" s="47"/>
      <c r="H20" s="51"/>
    </row>
    <row r="21" spans="1:8" ht="15.75">
      <c r="A21" s="93" t="s">
        <v>41</v>
      </c>
      <c r="B21" s="94"/>
      <c r="C21" s="43"/>
      <c r="D21" s="40"/>
      <c r="E21" s="38"/>
      <c r="F21" s="36"/>
      <c r="G21" s="46"/>
      <c r="H21" s="52"/>
    </row>
    <row r="22" spans="1:8" ht="15.75">
      <c r="A22" s="101" t="s">
        <v>53</v>
      </c>
      <c r="B22" s="102"/>
      <c r="C22" s="44"/>
      <c r="D22" s="40"/>
      <c r="E22" s="38"/>
      <c r="F22" s="36"/>
      <c r="G22" s="47"/>
      <c r="H22" s="52"/>
    </row>
    <row r="23" spans="1:8" ht="16.5" thickBot="1">
      <c r="A23" s="99" t="s">
        <v>54</v>
      </c>
      <c r="B23" s="100"/>
      <c r="C23" s="44"/>
      <c r="D23" s="40"/>
      <c r="E23" s="38"/>
      <c r="F23" s="36"/>
      <c r="G23" s="46"/>
      <c r="H23" s="52"/>
    </row>
    <row r="24" spans="1:8" ht="16.5" thickBot="1">
      <c r="A24" s="103" t="s">
        <v>18</v>
      </c>
      <c r="B24" s="104"/>
      <c r="C24" s="44"/>
      <c r="D24" s="40"/>
      <c r="E24" s="38"/>
      <c r="F24" s="36"/>
      <c r="G24" s="46"/>
      <c r="H24" s="52"/>
    </row>
    <row r="25" spans="1:8" ht="15.75">
      <c r="A25" s="105" t="s">
        <v>44</v>
      </c>
      <c r="B25" s="106"/>
      <c r="C25" s="44"/>
      <c r="D25" s="40"/>
      <c r="E25" s="38"/>
      <c r="F25" s="36"/>
      <c r="G25" s="46"/>
      <c r="H25" s="52"/>
    </row>
    <row r="26" spans="1:8" ht="15.75">
      <c r="A26" s="107" t="s">
        <v>42</v>
      </c>
      <c r="B26" s="108"/>
      <c r="C26" s="44"/>
      <c r="D26" s="40"/>
      <c r="E26" s="38"/>
      <c r="F26" s="36"/>
      <c r="G26" s="46"/>
      <c r="H26" s="52"/>
    </row>
    <row r="27" spans="1:8" ht="16.5" thickBot="1">
      <c r="A27" s="95" t="s">
        <v>43</v>
      </c>
      <c r="B27" s="96"/>
      <c r="C27" s="44"/>
      <c r="D27" s="40"/>
      <c r="E27" s="38"/>
      <c r="F27" s="36"/>
      <c r="G27" s="46"/>
      <c r="H27" s="52"/>
    </row>
    <row r="28" spans="1:8" ht="15.75">
      <c r="A28" s="97" t="s">
        <v>23</v>
      </c>
      <c r="B28" s="98"/>
      <c r="C28" s="44"/>
      <c r="D28" s="40"/>
      <c r="E28" s="38"/>
      <c r="F28" s="36"/>
      <c r="G28" s="46"/>
      <c r="H28" s="52"/>
    </row>
    <row r="29" spans="1:8" ht="15.75">
      <c r="A29" s="33" t="s">
        <v>35</v>
      </c>
      <c r="B29" s="41">
        <v>2</v>
      </c>
      <c r="C29" s="44"/>
      <c r="D29" s="40"/>
      <c r="E29" s="38"/>
      <c r="F29" s="36"/>
      <c r="G29" s="46"/>
      <c r="H29" s="52"/>
    </row>
    <row r="30" spans="1:8" ht="15.75">
      <c r="A30" s="34" t="s">
        <v>33</v>
      </c>
      <c r="B30" s="41" t="s">
        <v>34</v>
      </c>
      <c r="C30" s="44"/>
      <c r="D30" s="40"/>
      <c r="E30" s="38"/>
      <c r="F30" s="36"/>
      <c r="G30" s="46"/>
      <c r="H30" s="52"/>
    </row>
    <row r="31" spans="1:8" ht="15.75">
      <c r="A31" s="34">
        <v>0</v>
      </c>
      <c r="B31" s="41">
        <v>19</v>
      </c>
      <c r="C31" s="44"/>
      <c r="D31" s="40"/>
      <c r="E31" s="38"/>
      <c r="F31" s="36"/>
      <c r="G31" s="46"/>
      <c r="H31" s="52"/>
    </row>
    <row r="32" spans="1:8" ht="16.5" thickBot="1">
      <c r="A32" s="54">
        <v>1</v>
      </c>
      <c r="B32" s="55">
        <v>1</v>
      </c>
      <c r="C32" s="44"/>
      <c r="D32" s="40"/>
      <c r="E32" s="38"/>
      <c r="F32" s="36"/>
      <c r="G32" s="46"/>
      <c r="H32" s="52"/>
    </row>
    <row r="33" spans="3:8" ht="63">
      <c r="C33" s="42" t="s">
        <v>22</v>
      </c>
      <c r="D33" s="39" t="s">
        <v>37</v>
      </c>
      <c r="E33" s="37" t="s">
        <v>38</v>
      </c>
      <c r="F33" s="35" t="s">
        <v>0</v>
      </c>
      <c r="G33" s="47" t="s">
        <v>1</v>
      </c>
      <c r="H33" s="51"/>
    </row>
    <row r="34" spans="3:8" ht="15.75">
      <c r="C34" s="44">
        <v>1</v>
      </c>
      <c r="D34" s="40">
        <v>6</v>
      </c>
      <c r="E34" s="38">
        <v>0</v>
      </c>
      <c r="F34" s="36">
        <v>7</v>
      </c>
      <c r="G34" s="46">
        <v>0.007</v>
      </c>
      <c r="H34" s="52"/>
    </row>
    <row r="35" spans="3:8" ht="15.75">
      <c r="C35" s="44">
        <v>2</v>
      </c>
      <c r="D35" s="40">
        <v>2</v>
      </c>
      <c r="E35" s="38">
        <v>1</v>
      </c>
      <c r="F35" s="36">
        <v>32</v>
      </c>
      <c r="G35" s="46">
        <v>0.032</v>
      </c>
      <c r="H35" s="52"/>
    </row>
    <row r="36" spans="3:8" ht="15.75">
      <c r="C36" s="44">
        <v>3</v>
      </c>
      <c r="D36" s="40">
        <v>5</v>
      </c>
      <c r="E36" s="38">
        <v>2</v>
      </c>
      <c r="F36" s="36">
        <v>79</v>
      </c>
      <c r="G36" s="46">
        <v>0.079</v>
      </c>
      <c r="H36" s="52"/>
    </row>
    <row r="37" spans="3:8" ht="15.75">
      <c r="C37" s="45">
        <v>4</v>
      </c>
      <c r="D37" s="40">
        <v>3</v>
      </c>
      <c r="E37" s="38">
        <v>3</v>
      </c>
      <c r="F37" s="36">
        <v>134</v>
      </c>
      <c r="G37" s="46">
        <v>0.134</v>
      </c>
      <c r="H37" s="52"/>
    </row>
    <row r="38" spans="3:8" ht="15.75">
      <c r="C38" s="45">
        <v>5</v>
      </c>
      <c r="D38" s="40">
        <v>5</v>
      </c>
      <c r="E38" s="38">
        <v>4</v>
      </c>
      <c r="F38" s="36">
        <v>178</v>
      </c>
      <c r="G38" s="46">
        <v>0.178</v>
      </c>
      <c r="H38" s="52"/>
    </row>
    <row r="39" spans="3:8" ht="15.75">
      <c r="C39" s="45">
        <v>6</v>
      </c>
      <c r="D39" s="40">
        <v>6</v>
      </c>
      <c r="E39" s="38">
        <v>5</v>
      </c>
      <c r="F39" s="36">
        <v>199</v>
      </c>
      <c r="G39" s="46">
        <v>0.199</v>
      </c>
      <c r="H39" s="52"/>
    </row>
    <row r="40" spans="3:8" ht="15.75">
      <c r="C40" s="45">
        <v>7</v>
      </c>
      <c r="D40" s="40">
        <v>5</v>
      </c>
      <c r="E40" s="38">
        <v>6</v>
      </c>
      <c r="F40" s="36">
        <v>157</v>
      </c>
      <c r="G40" s="46">
        <v>0.157</v>
      </c>
      <c r="H40" s="52"/>
    </row>
    <row r="41" spans="1:8" ht="15.75">
      <c r="A41" s="1"/>
      <c r="B41" s="1"/>
      <c r="C41" s="45">
        <v>8</v>
      </c>
      <c r="D41" s="40">
        <v>5</v>
      </c>
      <c r="E41" s="38">
        <v>7</v>
      </c>
      <c r="F41" s="36">
        <v>102</v>
      </c>
      <c r="G41" s="46">
        <v>0.102</v>
      </c>
      <c r="H41" s="52"/>
    </row>
    <row r="42" spans="1:8" ht="15.75">
      <c r="A42" s="1"/>
      <c r="B42" s="1"/>
      <c r="C42" s="45">
        <v>9</v>
      </c>
      <c r="D42" s="40">
        <v>6</v>
      </c>
      <c r="E42" s="38">
        <v>8</v>
      </c>
      <c r="F42" s="36">
        <v>58</v>
      </c>
      <c r="G42" s="46">
        <v>0.058</v>
      </c>
      <c r="H42" s="52"/>
    </row>
    <row r="43" spans="1:7" ht="15.75">
      <c r="A43" s="1"/>
      <c r="B43" s="1"/>
      <c r="C43" s="45">
        <v>10</v>
      </c>
      <c r="D43" s="40">
        <v>6</v>
      </c>
      <c r="E43" s="38">
        <v>9</v>
      </c>
      <c r="F43" s="36">
        <v>33</v>
      </c>
      <c r="G43" s="46">
        <v>0.033</v>
      </c>
    </row>
    <row r="44" spans="1:7" ht="15.75">
      <c r="A44" s="1"/>
      <c r="B44" s="1"/>
      <c r="C44" s="45">
        <v>11</v>
      </c>
      <c r="D44" s="40">
        <v>6</v>
      </c>
      <c r="E44" s="38">
        <v>10</v>
      </c>
      <c r="F44" s="36">
        <v>11</v>
      </c>
      <c r="G44" s="46">
        <v>0.011</v>
      </c>
    </row>
    <row r="45" spans="1:7" ht="15.75">
      <c r="A45" s="1"/>
      <c r="B45" s="1"/>
      <c r="C45" s="45">
        <v>12</v>
      </c>
      <c r="D45" s="40">
        <v>2</v>
      </c>
      <c r="E45" s="38">
        <v>11</v>
      </c>
      <c r="F45" s="36">
        <v>6</v>
      </c>
      <c r="G45" s="46">
        <v>0.006</v>
      </c>
    </row>
    <row r="46" spans="1:7" ht="15.75">
      <c r="A46" s="1"/>
      <c r="B46" s="1"/>
      <c r="C46" s="45">
        <v>13</v>
      </c>
      <c r="D46" s="40">
        <v>7</v>
      </c>
      <c r="E46" s="38">
        <v>12</v>
      </c>
      <c r="F46" s="36">
        <v>3</v>
      </c>
      <c r="G46" s="46">
        <v>0.003</v>
      </c>
    </row>
    <row r="47" spans="1:7" ht="15.75">
      <c r="A47" s="1"/>
      <c r="B47" s="1"/>
      <c r="C47" s="45">
        <v>14</v>
      </c>
      <c r="D47" s="40">
        <v>5</v>
      </c>
      <c r="E47" s="38">
        <v>13</v>
      </c>
      <c r="F47" s="36">
        <v>1</v>
      </c>
      <c r="G47" s="46">
        <v>0.001</v>
      </c>
    </row>
    <row r="48" spans="1:7" ht="15.75">
      <c r="A48" s="1"/>
      <c r="B48" s="1"/>
      <c r="C48" s="45">
        <v>15</v>
      </c>
      <c r="D48" s="40">
        <v>5</v>
      </c>
      <c r="E48" s="38">
        <v>14</v>
      </c>
      <c r="F48" s="36">
        <v>0</v>
      </c>
      <c r="G48" s="46">
        <v>0</v>
      </c>
    </row>
    <row r="53" ht="12">
      <c r="A53" s="56" t="s">
        <v>50</v>
      </c>
    </row>
  </sheetData>
  <mergeCells count="11">
    <mergeCell ref="A27:B27"/>
    <mergeCell ref="A28:B28"/>
    <mergeCell ref="A23:B23"/>
    <mergeCell ref="A22:B22"/>
    <mergeCell ref="A24:B24"/>
    <mergeCell ref="A25:B25"/>
    <mergeCell ref="A26:B26"/>
    <mergeCell ref="A3:B3"/>
    <mergeCell ref="C3:D3"/>
    <mergeCell ref="A20:B20"/>
    <mergeCell ref="A21:B21"/>
  </mergeCells>
  <printOptions/>
  <pageMargins left="0.75" right="0.75" top="1" bottom="1" header="0.5" footer="0.5"/>
  <pageSetup orientation="portrait" paperSize="9"/>
  <drawing r:id="rId3"/>
  <legacyDrawing r:id="rId2"/>
</worksheet>
</file>

<file path=xl/worksheets/sheet4.xml><?xml version="1.0" encoding="utf-8"?>
<worksheet xmlns="http://schemas.openxmlformats.org/spreadsheetml/2006/main" xmlns:r="http://schemas.openxmlformats.org/officeDocument/2006/relationships">
  <sheetPr codeName="Sheet5"/>
  <dimension ref="A1:O29"/>
  <sheetViews>
    <sheetView workbookViewId="0" topLeftCell="A1">
      <selection activeCell="A1" sqref="A1:B1"/>
    </sheetView>
  </sheetViews>
  <sheetFormatPr defaultColWidth="9.00390625" defaultRowHeight="12"/>
  <cols>
    <col min="1" max="1" width="17.75390625" style="4" customWidth="1"/>
    <col min="2" max="2" width="18.375" style="4" customWidth="1"/>
    <col min="3" max="3" width="17.375" style="1" customWidth="1"/>
    <col min="4" max="4" width="23.875" style="1" customWidth="1"/>
    <col min="5" max="5" width="17.375" style="1" customWidth="1"/>
    <col min="6" max="6" width="8.875" style="1" customWidth="1"/>
    <col min="7" max="7" width="23.00390625" style="1" customWidth="1"/>
    <col min="8" max="8" width="17.375" style="1" customWidth="1"/>
    <col min="9" max="9" width="12.125" style="59" customWidth="1"/>
    <col min="10" max="10" width="10.25390625" style="59" customWidth="1"/>
    <col min="11" max="11" width="16.375" style="59" customWidth="1"/>
    <col min="12" max="12" width="9.125" style="59" customWidth="1"/>
    <col min="13" max="13" width="26.375" style="59" customWidth="1"/>
    <col min="14" max="15" width="9.125" style="8" customWidth="1"/>
    <col min="16" max="16384" width="9.125" style="1" customWidth="1"/>
  </cols>
  <sheetData>
    <row r="1" spans="1:14" ht="16.5" thickBot="1">
      <c r="A1" s="88" t="s">
        <v>23</v>
      </c>
      <c r="B1" s="88"/>
      <c r="C1" s="89" t="s">
        <v>18</v>
      </c>
      <c r="D1" s="90"/>
      <c r="E1" s="2"/>
      <c r="F1" s="2"/>
      <c r="I1" s="61" t="s">
        <v>61</v>
      </c>
      <c r="J1" s="61"/>
      <c r="K1" s="61"/>
      <c r="L1" s="61"/>
      <c r="M1" s="61"/>
      <c r="N1" s="8">
        <v>1</v>
      </c>
    </row>
    <row r="2" spans="1:14" ht="15.75">
      <c r="A2"/>
      <c r="B2"/>
      <c r="C2" s="5" t="s">
        <v>19</v>
      </c>
      <c r="D2" s="6"/>
      <c r="E2" s="2"/>
      <c r="F2" s="2"/>
      <c r="I2" s="61"/>
      <c r="J2" s="61"/>
      <c r="K2" s="61" t="s">
        <v>59</v>
      </c>
      <c r="L2" s="61">
        <f>SUM(B4:B13)</f>
        <v>0</v>
      </c>
      <c r="M2" s="61"/>
      <c r="N2" s="8">
        <v>2</v>
      </c>
    </row>
    <row r="3" spans="1:14" ht="15.75">
      <c r="A3"/>
      <c r="B3"/>
      <c r="C3" s="5" t="s">
        <v>20</v>
      </c>
      <c r="D3" s="6"/>
      <c r="I3" s="61" t="s">
        <v>55</v>
      </c>
      <c r="J3" s="61" t="s">
        <v>56</v>
      </c>
      <c r="K3" s="61" t="s">
        <v>57</v>
      </c>
      <c r="L3" s="61" t="s">
        <v>60</v>
      </c>
      <c r="M3" s="61" t="s">
        <v>58</v>
      </c>
      <c r="N3" s="8">
        <v>100</v>
      </c>
    </row>
    <row r="4" spans="1:14" ht="16.5" thickBot="1">
      <c r="A4"/>
      <c r="B4"/>
      <c r="C4" s="7" t="s">
        <v>27</v>
      </c>
      <c r="D4" s="12"/>
      <c r="I4" s="61" t="str">
        <f>IF(B4&gt;0,A4," ")</f>
        <v> </v>
      </c>
      <c r="J4" s="62" t="str">
        <f>IF(B4&gt;0,A4-B$14," ")</f>
        <v> </v>
      </c>
      <c r="K4" s="63" t="str">
        <f>IF(B4&gt;0,J4^2," ")</f>
        <v> </v>
      </c>
      <c r="L4" s="65" t="str">
        <f>IF(B4&gt;0,B4/L$2," ")</f>
        <v> </v>
      </c>
      <c r="M4" s="68" t="str">
        <f>IF(B4&gt;0,L4*K4," ")</f>
        <v> </v>
      </c>
      <c r="N4" s="8">
        <v>1000</v>
      </c>
    </row>
    <row r="5" spans="1:14" ht="15.75">
      <c r="A5"/>
      <c r="B5"/>
      <c r="I5" s="61" t="str">
        <f>IF(B5&gt;0,A5," ")</f>
        <v> </v>
      </c>
      <c r="J5" s="62" t="str">
        <f aca="true" t="shared" si="0" ref="J5:J13">IF(B5&gt;0,A5-B$14," ")</f>
        <v> </v>
      </c>
      <c r="K5" s="63" t="str">
        <f aca="true" t="shared" si="1" ref="K5:K13">IF(B5&gt;0,J5^2," ")</f>
        <v> </v>
      </c>
      <c r="L5" s="65" t="str">
        <f aca="true" t="shared" si="2" ref="L5:L13">IF(B5&gt;0,B5/L$2," ")</f>
        <v> </v>
      </c>
      <c r="M5" s="68" t="str">
        <f aca="true" t="shared" si="3" ref="M5:M13">IF(B5&gt;0,L5*K5," ")</f>
        <v> </v>
      </c>
      <c r="N5" s="8">
        <v>10000</v>
      </c>
    </row>
    <row r="6" spans="1:13" ht="15.75">
      <c r="A6"/>
      <c r="B6"/>
      <c r="C6" s="2"/>
      <c r="D6" s="2"/>
      <c r="I6" s="61" t="str">
        <f aca="true" t="shared" si="4" ref="I6:I13">IF(B6&gt;0,A6," ")</f>
        <v> </v>
      </c>
      <c r="J6" s="62" t="str">
        <f t="shared" si="0"/>
        <v> </v>
      </c>
      <c r="K6" s="63" t="str">
        <f t="shared" si="1"/>
        <v> </v>
      </c>
      <c r="L6" s="65" t="str">
        <f t="shared" si="2"/>
        <v> </v>
      </c>
      <c r="M6" s="64" t="str">
        <f t="shared" si="3"/>
        <v> </v>
      </c>
    </row>
    <row r="7" spans="1:13" ht="15.75">
      <c r="A7"/>
      <c r="B7"/>
      <c r="I7" s="61" t="str">
        <f t="shared" si="4"/>
        <v> </v>
      </c>
      <c r="J7" s="62" t="str">
        <f t="shared" si="0"/>
        <v> </v>
      </c>
      <c r="K7" s="63" t="str">
        <f t="shared" si="1"/>
        <v> </v>
      </c>
      <c r="L7" s="65" t="str">
        <f t="shared" si="2"/>
        <v> </v>
      </c>
      <c r="M7" s="64" t="str">
        <f t="shared" si="3"/>
        <v> </v>
      </c>
    </row>
    <row r="8" spans="1:13" ht="15.75">
      <c r="A8"/>
      <c r="B8"/>
      <c r="I8" s="61" t="str">
        <f t="shared" si="4"/>
        <v> </v>
      </c>
      <c r="J8" s="62" t="str">
        <f t="shared" si="0"/>
        <v> </v>
      </c>
      <c r="K8" s="63" t="str">
        <f t="shared" si="1"/>
        <v> </v>
      </c>
      <c r="L8" s="65" t="str">
        <f t="shared" si="2"/>
        <v> </v>
      </c>
      <c r="M8" s="64" t="str">
        <f t="shared" si="3"/>
        <v> </v>
      </c>
    </row>
    <row r="9" spans="1:14" ht="15.75">
      <c r="A9"/>
      <c r="B9"/>
      <c r="I9" s="61" t="str">
        <f t="shared" si="4"/>
        <v> </v>
      </c>
      <c r="J9" s="62" t="str">
        <f t="shared" si="0"/>
        <v> </v>
      </c>
      <c r="K9" s="63" t="str">
        <f t="shared" si="1"/>
        <v> </v>
      </c>
      <c r="L9" s="65" t="str">
        <f t="shared" si="2"/>
        <v> </v>
      </c>
      <c r="M9" s="64" t="str">
        <f t="shared" si="3"/>
        <v> </v>
      </c>
      <c r="N9" s="8" t="s">
        <v>21</v>
      </c>
    </row>
    <row r="10" spans="1:15" ht="15.75">
      <c r="A10"/>
      <c r="B10"/>
      <c r="I10" s="61" t="str">
        <f t="shared" si="4"/>
        <v> </v>
      </c>
      <c r="J10" s="62" t="str">
        <f t="shared" si="0"/>
        <v> </v>
      </c>
      <c r="K10" s="63" t="str">
        <f t="shared" si="1"/>
        <v> </v>
      </c>
      <c r="L10" s="65" t="str">
        <f t="shared" si="2"/>
        <v> </v>
      </c>
      <c r="M10" s="64" t="str">
        <f t="shared" si="3"/>
        <v> </v>
      </c>
      <c r="N10" s="8">
        <v>2</v>
      </c>
      <c r="O10" s="9"/>
    </row>
    <row r="11" spans="1:14" ht="15.75">
      <c r="A11"/>
      <c r="B11"/>
      <c r="I11" s="61" t="str">
        <f t="shared" si="4"/>
        <v> </v>
      </c>
      <c r="J11" s="62" t="str">
        <f t="shared" si="0"/>
        <v> </v>
      </c>
      <c r="K11" s="63" t="str">
        <f t="shared" si="1"/>
        <v> </v>
      </c>
      <c r="L11" s="65" t="str">
        <f t="shared" si="2"/>
        <v> </v>
      </c>
      <c r="M11" s="64" t="str">
        <f t="shared" si="3"/>
        <v> </v>
      </c>
      <c r="N11" s="8">
        <f>INDEX(MonteCarloReps,N10)</f>
        <v>1000</v>
      </c>
    </row>
    <row r="12" spans="1:13" ht="15.75">
      <c r="A12"/>
      <c r="B12"/>
      <c r="I12" s="61" t="str">
        <f t="shared" si="4"/>
        <v> </v>
      </c>
      <c r="J12" s="62" t="str">
        <f t="shared" si="0"/>
        <v> </v>
      </c>
      <c r="K12" s="63" t="str">
        <f t="shared" si="1"/>
        <v> </v>
      </c>
      <c r="L12" s="65" t="str">
        <f t="shared" si="2"/>
        <v> </v>
      </c>
      <c r="M12" s="64" t="str">
        <f t="shared" si="3"/>
        <v> </v>
      </c>
    </row>
    <row r="13" spans="1:13" ht="15.75">
      <c r="A13"/>
      <c r="B13"/>
      <c r="I13" s="61" t="str">
        <f t="shared" si="4"/>
        <v> </v>
      </c>
      <c r="J13" s="62" t="str">
        <f t="shared" si="0"/>
        <v> </v>
      </c>
      <c r="K13" s="63" t="str">
        <f t="shared" si="1"/>
        <v> </v>
      </c>
      <c r="L13" s="65" t="str">
        <f t="shared" si="2"/>
        <v> </v>
      </c>
      <c r="M13" s="64" t="str">
        <f t="shared" si="3"/>
        <v> </v>
      </c>
    </row>
    <row r="14" spans="1:13" ht="15.75">
      <c r="A14" s="58" t="s">
        <v>62</v>
      </c>
      <c r="B14" s="87" t="e">
        <f>SUMPRODUCT(A4:A13,B4:B13)/SUM(B4:B13)</f>
        <v>#DIV/0!</v>
      </c>
      <c r="I14" s="61" t="s">
        <v>36</v>
      </c>
      <c r="J14" s="62"/>
      <c r="K14" s="62"/>
      <c r="L14" s="66">
        <f>SUM(L4:L13)</f>
        <v>0</v>
      </c>
      <c r="M14" s="67">
        <f>SUM(M4:M13)</f>
        <v>0</v>
      </c>
    </row>
    <row r="15" spans="1:13" ht="15.75">
      <c r="A15" s="50" t="s">
        <v>24</v>
      </c>
      <c r="B15" s="87">
        <f>M15</f>
        <v>0</v>
      </c>
      <c r="L15" s="69" t="s">
        <v>24</v>
      </c>
      <c r="M15" s="70">
        <f>SQRT(M14)</f>
        <v>0</v>
      </c>
    </row>
    <row r="16" ht="15.75"/>
    <row r="17" spans="2:7" ht="15.75">
      <c r="B17" s="77"/>
      <c r="G17" s="57"/>
    </row>
    <row r="18" ht="15.75">
      <c r="G18"/>
    </row>
    <row r="19" ht="15.75">
      <c r="G19"/>
    </row>
    <row r="20" ht="15.75">
      <c r="G20"/>
    </row>
    <row r="21" ht="15.75">
      <c r="G21"/>
    </row>
    <row r="22" ht="15.75">
      <c r="G22"/>
    </row>
    <row r="23" ht="15.75">
      <c r="G23"/>
    </row>
    <row r="28" spans="3:4" ht="15.75">
      <c r="C28"/>
      <c r="D28"/>
    </row>
    <row r="29" spans="3:4" ht="15.75">
      <c r="C29"/>
      <c r="D29"/>
    </row>
  </sheetData>
  <mergeCells count="2">
    <mergeCell ref="A1:B1"/>
    <mergeCell ref="C1:D1"/>
  </mergeCells>
  <printOptions/>
  <pageMargins left="0.75" right="0.75" top="1" bottom="1" header="0.5" footer="0.5"/>
  <pageSetup horizontalDpi="600" verticalDpi="600" orientation="portrait" r:id="rId3"/>
  <drawing r:id="rId2"/>
  <legacyDrawing r:id="rId1"/>
</worksheet>
</file>

<file path=xl/worksheets/sheet5.xml><?xml version="1.0" encoding="utf-8"?>
<worksheet xmlns="http://schemas.openxmlformats.org/spreadsheetml/2006/main" xmlns:r="http://schemas.openxmlformats.org/officeDocument/2006/relationships">
  <sheetPr codeName="Sheet1"/>
  <dimension ref="A1:A1"/>
  <sheetViews>
    <sheetView workbookViewId="0" topLeftCell="A5">
      <selection activeCell="B1" sqref="B1:B26"/>
    </sheetView>
  </sheetViews>
  <sheetFormatPr defaultColWidth="9.00390625" defaultRowHeight="12"/>
  <cols>
    <col min="1" max="16384" width="8.875" style="0" customWidth="1"/>
  </cols>
  <sheetData/>
  <printOptions/>
  <pageMargins left="0.75" right="0.75" top="1" bottom="1" header="0.5" footer="0.5"/>
  <pageSetup orientation="portrait" paperSize="9"/>
  <legacyDrawing r:id="rId1"/>
</worksheet>
</file>

<file path=xl/worksheets/sheet6.xml><?xml version="1.0" encoding="utf-8"?>
<worksheet xmlns="http://schemas.openxmlformats.org/spreadsheetml/2006/main" xmlns:r="http://schemas.openxmlformats.org/officeDocument/2006/relationships">
  <sheetPr codeName="Sheet12"/>
  <dimension ref="A1:I114"/>
  <sheetViews>
    <sheetView workbookViewId="0" topLeftCell="A1">
      <selection activeCell="A1" sqref="A1:B1"/>
    </sheetView>
  </sheetViews>
  <sheetFormatPr defaultColWidth="9.00390625" defaultRowHeight="12"/>
  <cols>
    <col min="1" max="1" width="19.125" style="59" customWidth="1"/>
    <col min="2" max="2" width="18.00390625" style="59" customWidth="1"/>
    <col min="3" max="16384" width="11.375" style="0" customWidth="1"/>
  </cols>
  <sheetData>
    <row r="1" spans="1:2" ht="13.5" thickBot="1">
      <c r="A1" s="119" t="s">
        <v>2</v>
      </c>
      <c r="B1" s="120"/>
    </row>
    <row r="2" spans="1:2" ht="12.75">
      <c r="A2" s="121" t="s">
        <v>41</v>
      </c>
      <c r="B2" s="122"/>
    </row>
    <row r="3" spans="1:2" ht="12.75">
      <c r="A3" s="123" t="s">
        <v>70</v>
      </c>
      <c r="B3" s="124"/>
    </row>
    <row r="4" spans="1:2" ht="13.5" thickBot="1">
      <c r="A4" s="125" t="s">
        <v>71</v>
      </c>
      <c r="B4" s="126"/>
    </row>
    <row r="5" spans="1:2" ht="13.5" thickBot="1">
      <c r="A5" s="111" t="s">
        <v>18</v>
      </c>
      <c r="B5" s="112"/>
    </row>
    <row r="6" spans="1:2" ht="12.75">
      <c r="A6" s="113" t="s">
        <v>69</v>
      </c>
      <c r="B6" s="114"/>
    </row>
    <row r="7" spans="1:2" ht="12.75">
      <c r="A7" s="115" t="s">
        <v>42</v>
      </c>
      <c r="B7" s="116"/>
    </row>
    <row r="8" spans="1:2" ht="13.5" thickBot="1">
      <c r="A8" s="117" t="s">
        <v>43</v>
      </c>
      <c r="B8" s="118"/>
    </row>
    <row r="9" spans="1:2" ht="12.75">
      <c r="A9" s="109" t="s">
        <v>23</v>
      </c>
      <c r="B9" s="110"/>
    </row>
    <row r="10" spans="1:2" ht="12.75">
      <c r="A10" s="82" t="s">
        <v>35</v>
      </c>
      <c r="B10" s="83">
        <v>2</v>
      </c>
    </row>
    <row r="11" spans="1:2" ht="12.75">
      <c r="A11" s="84" t="s">
        <v>33</v>
      </c>
      <c r="B11" s="83" t="s">
        <v>34</v>
      </c>
    </row>
    <row r="12" spans="1:2" ht="12.75">
      <c r="A12" s="84">
        <v>10</v>
      </c>
      <c r="B12" s="83">
        <v>1</v>
      </c>
    </row>
    <row r="13" spans="1:2" ht="13.5" thickBot="1">
      <c r="A13" s="85">
        <v>20</v>
      </c>
      <c r="B13" s="86">
        <v>2</v>
      </c>
    </row>
    <row r="14" spans="1:9" ht="63">
      <c r="A14"/>
      <c r="B14"/>
      <c r="C14" s="42" t="s">
        <v>22</v>
      </c>
      <c r="D14" s="79" t="s">
        <v>37</v>
      </c>
      <c r="E14" s="78" t="s">
        <v>38</v>
      </c>
      <c r="F14" s="35" t="s">
        <v>0</v>
      </c>
      <c r="G14" s="47" t="s">
        <v>1</v>
      </c>
      <c r="H14" s="81" t="s">
        <v>72</v>
      </c>
      <c r="I14" s="81" t="s">
        <v>73</v>
      </c>
    </row>
    <row r="15" spans="1:9" ht="12">
      <c r="A15"/>
      <c r="B15"/>
      <c r="C15">
        <v>1</v>
      </c>
      <c r="D15">
        <v>420</v>
      </c>
      <c r="E15">
        <v>250</v>
      </c>
      <c r="F15">
        <v>0</v>
      </c>
      <c r="G15">
        <v>0</v>
      </c>
      <c r="H15">
        <v>1.1802352714931907E-12</v>
      </c>
      <c r="I15">
        <v>-1.1802352714931907E-12</v>
      </c>
    </row>
    <row r="16" spans="1:9" ht="12">
      <c r="A16"/>
      <c r="B16"/>
      <c r="C16">
        <v>2</v>
      </c>
      <c r="D16">
        <v>410</v>
      </c>
      <c r="E16">
        <v>260</v>
      </c>
      <c r="F16">
        <v>0</v>
      </c>
      <c r="G16">
        <v>0</v>
      </c>
      <c r="H16">
        <v>5.901176769462779E-11</v>
      </c>
      <c r="I16">
        <v>-5.901176769462779E-11</v>
      </c>
    </row>
    <row r="17" spans="1:9" ht="12">
      <c r="A17"/>
      <c r="B17"/>
      <c r="C17">
        <v>3</v>
      </c>
      <c r="D17">
        <v>430</v>
      </c>
      <c r="E17">
        <v>270</v>
      </c>
      <c r="F17">
        <v>0</v>
      </c>
      <c r="G17">
        <v>0</v>
      </c>
      <c r="H17">
        <v>1.4162823136487646E-09</v>
      </c>
      <c r="I17">
        <v>-1.4162823136487646E-09</v>
      </c>
    </row>
    <row r="18" spans="1:9" ht="12">
      <c r="A18"/>
      <c r="B18"/>
      <c r="C18">
        <v>4</v>
      </c>
      <c r="D18">
        <v>430</v>
      </c>
      <c r="E18">
        <v>280</v>
      </c>
      <c r="F18">
        <v>0</v>
      </c>
      <c r="G18">
        <v>0</v>
      </c>
      <c r="H18">
        <v>2.1716330067533818E-08</v>
      </c>
      <c r="I18">
        <v>-2.1716330067533818E-08</v>
      </c>
    </row>
    <row r="19" spans="1:9" ht="12">
      <c r="A19"/>
      <c r="B19"/>
      <c r="C19">
        <v>5</v>
      </c>
      <c r="D19">
        <v>400</v>
      </c>
      <c r="E19">
        <v>290</v>
      </c>
      <c r="F19">
        <v>0</v>
      </c>
      <c r="G19">
        <v>0</v>
      </c>
      <c r="H19">
        <v>2.388796076502331E-07</v>
      </c>
      <c r="I19">
        <v>-2.388796076502331E-07</v>
      </c>
    </row>
    <row r="20" spans="1:9" ht="12">
      <c r="A20"/>
      <c r="B20"/>
      <c r="C20">
        <v>6</v>
      </c>
      <c r="D20">
        <v>410</v>
      </c>
      <c r="E20">
        <v>300</v>
      </c>
      <c r="F20">
        <v>0</v>
      </c>
      <c r="G20">
        <v>0</v>
      </c>
      <c r="H20">
        <v>2.0065888293174794E-06</v>
      </c>
      <c r="I20">
        <v>-2.0065888293174794E-06</v>
      </c>
    </row>
    <row r="21" spans="1:9" ht="12">
      <c r="A21"/>
      <c r="B21"/>
      <c r="C21">
        <v>7</v>
      </c>
      <c r="D21">
        <v>430</v>
      </c>
      <c r="E21">
        <v>310</v>
      </c>
      <c r="F21">
        <v>0</v>
      </c>
      <c r="G21">
        <v>0</v>
      </c>
      <c r="H21">
        <v>1.337725916528143E-05</v>
      </c>
      <c r="I21">
        <v>-1.337725916528143E-05</v>
      </c>
    </row>
    <row r="22" spans="1:9" ht="12.75">
      <c r="A22"/>
      <c r="C22">
        <v>8</v>
      </c>
      <c r="D22">
        <v>440</v>
      </c>
      <c r="E22">
        <v>320</v>
      </c>
      <c r="F22">
        <v>1</v>
      </c>
      <c r="G22">
        <v>0.001</v>
      </c>
      <c r="H22">
        <v>7.261940481839702E-05</v>
      </c>
      <c r="I22">
        <v>0.000927380595181603</v>
      </c>
    </row>
    <row r="23" spans="1:9" ht="12.75">
      <c r="A23"/>
      <c r="C23">
        <v>9</v>
      </c>
      <c r="D23">
        <v>450</v>
      </c>
      <c r="E23">
        <v>330</v>
      </c>
      <c r="F23">
        <v>0</v>
      </c>
      <c r="G23">
        <v>0</v>
      </c>
      <c r="H23">
        <v>0.00032678735442459583</v>
      </c>
      <c r="I23">
        <v>-0.00032678735442459583</v>
      </c>
    </row>
    <row r="24" spans="1:9" ht="12.75">
      <c r="A24"/>
      <c r="C24">
        <v>10</v>
      </c>
      <c r="D24">
        <v>400</v>
      </c>
      <c r="E24">
        <v>340</v>
      </c>
      <c r="F24">
        <v>1</v>
      </c>
      <c r="G24">
        <v>0.001</v>
      </c>
      <c r="H24">
        <v>0.0012345301220193505</v>
      </c>
      <c r="I24">
        <v>-0.0002345301220193505</v>
      </c>
    </row>
    <row r="25" spans="1:9" ht="12.75">
      <c r="A25"/>
      <c r="C25">
        <v>11</v>
      </c>
      <c r="D25">
        <v>420</v>
      </c>
      <c r="E25">
        <v>350</v>
      </c>
      <c r="F25">
        <v>5</v>
      </c>
      <c r="G25">
        <v>0.005</v>
      </c>
      <c r="H25">
        <v>0.003950496669858694</v>
      </c>
      <c r="I25">
        <v>0.001049503330141306</v>
      </c>
    </row>
    <row r="26" spans="3:9" ht="12.75">
      <c r="C26">
        <v>12</v>
      </c>
      <c r="D26">
        <v>440</v>
      </c>
      <c r="E26">
        <v>360</v>
      </c>
      <c r="F26">
        <v>11</v>
      </c>
      <c r="G26">
        <v>0.011</v>
      </c>
      <c r="H26">
        <v>0.010774080641567707</v>
      </c>
      <c r="I26">
        <v>0.0002259193584322923</v>
      </c>
    </row>
    <row r="27" spans="3:9" ht="12.75">
      <c r="C27">
        <v>13</v>
      </c>
      <c r="D27">
        <v>440</v>
      </c>
      <c r="E27">
        <v>370</v>
      </c>
      <c r="F27">
        <v>26</v>
      </c>
      <c r="G27">
        <v>0.026</v>
      </c>
      <c r="H27">
        <v>0.025139525532722473</v>
      </c>
      <c r="I27">
        <v>0.0008604744672775257</v>
      </c>
    </row>
    <row r="28" spans="3:9" ht="12.75">
      <c r="C28">
        <v>14</v>
      </c>
      <c r="D28">
        <v>420</v>
      </c>
      <c r="E28">
        <v>380</v>
      </c>
      <c r="F28">
        <v>39</v>
      </c>
      <c r="G28">
        <v>0.039</v>
      </c>
      <c r="H28">
        <v>0.050279051065444946</v>
      </c>
      <c r="I28">
        <v>-0.011279051065444946</v>
      </c>
    </row>
    <row r="29" spans="3:9" ht="12.75">
      <c r="C29">
        <v>15</v>
      </c>
      <c r="D29">
        <v>380</v>
      </c>
      <c r="E29">
        <v>390</v>
      </c>
      <c r="F29">
        <v>92</v>
      </c>
      <c r="G29">
        <v>0.092</v>
      </c>
      <c r="H29">
        <v>0.08619264513254166</v>
      </c>
      <c r="I29">
        <v>0.005807354867458342</v>
      </c>
    </row>
    <row r="30" spans="3:9" ht="12.75">
      <c r="C30">
        <v>16</v>
      </c>
      <c r="D30">
        <v>440</v>
      </c>
      <c r="E30">
        <v>400</v>
      </c>
      <c r="F30">
        <v>128</v>
      </c>
      <c r="G30">
        <v>0.128</v>
      </c>
      <c r="H30">
        <v>0.1264158934354782</v>
      </c>
      <c r="I30">
        <v>0.0015841065645217922</v>
      </c>
    </row>
    <row r="31" spans="3:9" ht="12.75">
      <c r="C31">
        <v>17</v>
      </c>
      <c r="D31">
        <v>430</v>
      </c>
      <c r="E31">
        <v>410</v>
      </c>
      <c r="F31">
        <v>173</v>
      </c>
      <c r="G31">
        <v>0.173</v>
      </c>
      <c r="H31">
        <v>0.15801985561847687</v>
      </c>
      <c r="I31">
        <v>0.01498014438152312</v>
      </c>
    </row>
    <row r="32" spans="3:9" ht="12.75">
      <c r="C32">
        <v>18</v>
      </c>
      <c r="D32">
        <v>390</v>
      </c>
      <c r="E32">
        <v>420</v>
      </c>
      <c r="F32">
        <v>166</v>
      </c>
      <c r="G32">
        <v>0.166</v>
      </c>
      <c r="H32">
        <v>0.16731512546539307</v>
      </c>
      <c r="I32">
        <v>-0.0013151254653930577</v>
      </c>
    </row>
    <row r="33" spans="3:9" ht="12.75">
      <c r="C33">
        <v>19</v>
      </c>
      <c r="D33">
        <v>450</v>
      </c>
      <c r="E33">
        <v>430</v>
      </c>
      <c r="F33">
        <v>141</v>
      </c>
      <c r="G33">
        <v>0.141</v>
      </c>
      <c r="H33">
        <v>0.1487245410680771</v>
      </c>
      <c r="I33">
        <v>-0.007724541068077101</v>
      </c>
    </row>
    <row r="34" spans="3:9" ht="12.75">
      <c r="C34">
        <v>20</v>
      </c>
      <c r="D34">
        <v>380</v>
      </c>
      <c r="E34">
        <v>440</v>
      </c>
      <c r="F34">
        <v>109</v>
      </c>
      <c r="G34">
        <v>0.109</v>
      </c>
      <c r="H34">
        <v>0.10958650708198547</v>
      </c>
      <c r="I34">
        <v>-0.000586507081985474</v>
      </c>
    </row>
    <row r="35" spans="3:9" ht="12.75">
      <c r="C35">
        <v>21</v>
      </c>
      <c r="D35">
        <v>440</v>
      </c>
      <c r="E35">
        <v>450</v>
      </c>
      <c r="F35">
        <v>68</v>
      </c>
      <c r="G35">
        <v>0.068</v>
      </c>
      <c r="H35">
        <v>0.06575190275907516</v>
      </c>
      <c r="I35">
        <v>0.00224809724092484</v>
      </c>
    </row>
    <row r="36" spans="3:9" ht="12.75">
      <c r="C36">
        <v>22</v>
      </c>
      <c r="D36">
        <v>360</v>
      </c>
      <c r="E36">
        <v>460</v>
      </c>
      <c r="F36">
        <v>28</v>
      </c>
      <c r="G36">
        <v>0.028</v>
      </c>
      <c r="H36">
        <v>0.03131042793393135</v>
      </c>
      <c r="I36">
        <v>-0.00331042793393135</v>
      </c>
    </row>
    <row r="37" spans="3:9" ht="12.75">
      <c r="C37">
        <v>23</v>
      </c>
      <c r="D37">
        <v>460</v>
      </c>
      <c r="E37">
        <v>470</v>
      </c>
      <c r="F37">
        <v>9</v>
      </c>
      <c r="G37">
        <v>0.009</v>
      </c>
      <c r="H37">
        <v>0.01138561125844717</v>
      </c>
      <c r="I37">
        <v>-0.002385611258447171</v>
      </c>
    </row>
    <row r="38" spans="3:9" ht="12.75">
      <c r="C38">
        <v>24</v>
      </c>
      <c r="D38">
        <v>420</v>
      </c>
      <c r="E38">
        <v>480</v>
      </c>
      <c r="F38">
        <v>3</v>
      </c>
      <c r="G38">
        <v>0.003</v>
      </c>
      <c r="H38">
        <v>0.002970159286633134</v>
      </c>
      <c r="I38">
        <v>2.9840713366866174E-05</v>
      </c>
    </row>
    <row r="39" spans="3:9" ht="12.75">
      <c r="C39">
        <v>25</v>
      </c>
      <c r="D39">
        <v>400</v>
      </c>
      <c r="E39">
        <v>490</v>
      </c>
      <c r="H39">
        <v>0.0004950265865772963</v>
      </c>
      <c r="I39">
        <v>-0.0004950265865772963</v>
      </c>
    </row>
    <row r="40" spans="3:9" ht="12.75">
      <c r="C40">
        <v>26</v>
      </c>
      <c r="D40">
        <v>420</v>
      </c>
      <c r="E40">
        <v>500</v>
      </c>
      <c r="H40">
        <v>3.960212416131981E-05</v>
      </c>
      <c r="I40">
        <v>-3.960212416131981E-05</v>
      </c>
    </row>
    <row r="41" spans="3:4" ht="12.75">
      <c r="C41">
        <v>27</v>
      </c>
      <c r="D41">
        <v>430</v>
      </c>
    </row>
    <row r="42" spans="3:4" ht="12.75">
      <c r="C42">
        <v>28</v>
      </c>
      <c r="D42">
        <v>450</v>
      </c>
    </row>
    <row r="43" spans="3:4" ht="12.75">
      <c r="C43">
        <v>29</v>
      </c>
      <c r="D43">
        <v>440</v>
      </c>
    </row>
    <row r="44" spans="3:4" ht="12.75">
      <c r="C44">
        <v>30</v>
      </c>
      <c r="D44">
        <v>400</v>
      </c>
    </row>
    <row r="45" spans="3:4" ht="12.75">
      <c r="C45">
        <v>31</v>
      </c>
      <c r="D45">
        <v>420</v>
      </c>
    </row>
    <row r="46" spans="3:4" ht="12.75">
      <c r="C46">
        <v>32</v>
      </c>
      <c r="D46">
        <v>420</v>
      </c>
    </row>
    <row r="47" spans="3:4" ht="12.75">
      <c r="C47">
        <v>33</v>
      </c>
      <c r="D47">
        <v>420</v>
      </c>
    </row>
    <row r="48" spans="3:4" ht="12.75">
      <c r="C48">
        <v>34</v>
      </c>
      <c r="D48">
        <v>430</v>
      </c>
    </row>
    <row r="49" spans="3:4" ht="12.75">
      <c r="C49">
        <v>35</v>
      </c>
      <c r="D49">
        <v>420</v>
      </c>
    </row>
    <row r="50" spans="3:4" ht="12.75">
      <c r="C50">
        <v>36</v>
      </c>
      <c r="D50">
        <v>410</v>
      </c>
    </row>
    <row r="51" spans="3:4" ht="12.75">
      <c r="C51">
        <v>37</v>
      </c>
      <c r="D51">
        <v>400</v>
      </c>
    </row>
    <row r="52" spans="3:4" ht="12.75">
      <c r="C52">
        <v>38</v>
      </c>
      <c r="D52">
        <v>440</v>
      </c>
    </row>
    <row r="53" spans="3:4" ht="12.75">
      <c r="C53">
        <v>39</v>
      </c>
      <c r="D53">
        <v>410</v>
      </c>
    </row>
    <row r="54" spans="3:4" ht="12.75">
      <c r="C54">
        <v>40</v>
      </c>
      <c r="D54">
        <v>390</v>
      </c>
    </row>
    <row r="55" spans="3:4" ht="12.75">
      <c r="C55">
        <v>41</v>
      </c>
      <c r="D55">
        <v>440</v>
      </c>
    </row>
    <row r="56" spans="3:4" ht="12.75">
      <c r="C56">
        <v>42</v>
      </c>
      <c r="D56">
        <v>370</v>
      </c>
    </row>
    <row r="57" spans="3:4" ht="12.75">
      <c r="C57">
        <v>43</v>
      </c>
      <c r="D57">
        <v>420</v>
      </c>
    </row>
    <row r="58" spans="3:4" ht="12.75">
      <c r="C58">
        <v>44</v>
      </c>
      <c r="D58">
        <v>410</v>
      </c>
    </row>
    <row r="59" spans="3:4" ht="12.75">
      <c r="C59">
        <v>45</v>
      </c>
      <c r="D59">
        <v>410</v>
      </c>
    </row>
    <row r="60" spans="3:4" ht="12.75">
      <c r="C60">
        <v>46</v>
      </c>
      <c r="D60">
        <v>410</v>
      </c>
    </row>
    <row r="61" spans="3:4" ht="12.75">
      <c r="C61">
        <v>47</v>
      </c>
      <c r="D61">
        <v>420</v>
      </c>
    </row>
    <row r="62" spans="3:4" ht="12.75">
      <c r="C62">
        <v>48</v>
      </c>
      <c r="D62">
        <v>440</v>
      </c>
    </row>
    <row r="63" spans="3:4" ht="12.75">
      <c r="C63">
        <v>49</v>
      </c>
      <c r="D63">
        <v>410</v>
      </c>
    </row>
    <row r="64" spans="3:4" ht="12.75">
      <c r="C64">
        <v>50</v>
      </c>
      <c r="D64">
        <v>420</v>
      </c>
    </row>
    <row r="65" spans="3:4" ht="12.75">
      <c r="C65">
        <v>51</v>
      </c>
      <c r="D65">
        <v>440</v>
      </c>
    </row>
    <row r="66" spans="3:4" ht="12.75">
      <c r="C66">
        <v>52</v>
      </c>
      <c r="D66">
        <v>400</v>
      </c>
    </row>
    <row r="67" spans="3:4" ht="12.75">
      <c r="C67">
        <v>53</v>
      </c>
      <c r="D67">
        <v>430</v>
      </c>
    </row>
    <row r="68" spans="3:4" ht="12.75">
      <c r="C68">
        <v>54</v>
      </c>
      <c r="D68">
        <v>460</v>
      </c>
    </row>
    <row r="69" spans="3:4" ht="12.75">
      <c r="C69">
        <v>55</v>
      </c>
      <c r="D69">
        <v>410</v>
      </c>
    </row>
    <row r="70" spans="3:4" ht="12.75">
      <c r="C70">
        <v>56</v>
      </c>
      <c r="D70">
        <v>420</v>
      </c>
    </row>
    <row r="71" spans="3:4" ht="12.75">
      <c r="C71">
        <v>57</v>
      </c>
      <c r="D71">
        <v>420</v>
      </c>
    </row>
    <row r="72" spans="3:4" ht="12.75">
      <c r="C72">
        <v>58</v>
      </c>
      <c r="D72">
        <v>450</v>
      </c>
    </row>
    <row r="73" spans="3:4" ht="12.75">
      <c r="C73">
        <v>59</v>
      </c>
      <c r="D73">
        <v>430</v>
      </c>
    </row>
    <row r="74" spans="3:4" ht="12.75">
      <c r="C74">
        <v>60</v>
      </c>
      <c r="D74">
        <v>370</v>
      </c>
    </row>
    <row r="75" spans="3:4" ht="12.75">
      <c r="C75">
        <v>61</v>
      </c>
      <c r="D75">
        <v>420</v>
      </c>
    </row>
    <row r="76" spans="3:4" ht="12.75">
      <c r="C76">
        <v>62</v>
      </c>
      <c r="D76">
        <v>410</v>
      </c>
    </row>
    <row r="77" spans="3:4" ht="12.75">
      <c r="C77">
        <v>63</v>
      </c>
      <c r="D77">
        <v>410</v>
      </c>
    </row>
    <row r="78" spans="3:4" ht="12.75">
      <c r="C78">
        <v>64</v>
      </c>
      <c r="D78">
        <v>370</v>
      </c>
    </row>
    <row r="79" spans="3:4" ht="12.75">
      <c r="C79">
        <v>65</v>
      </c>
      <c r="D79">
        <v>410</v>
      </c>
    </row>
    <row r="80" spans="3:4" ht="12.75">
      <c r="C80">
        <v>66</v>
      </c>
      <c r="D80">
        <v>400</v>
      </c>
    </row>
    <row r="81" spans="3:4" ht="12.75">
      <c r="C81">
        <v>67</v>
      </c>
      <c r="D81">
        <v>420</v>
      </c>
    </row>
    <row r="82" spans="3:4" ht="12.75">
      <c r="C82">
        <v>68</v>
      </c>
      <c r="D82">
        <v>380</v>
      </c>
    </row>
    <row r="83" spans="3:4" ht="12.75">
      <c r="C83">
        <v>69</v>
      </c>
      <c r="D83">
        <v>410</v>
      </c>
    </row>
    <row r="84" spans="3:4" ht="12.75">
      <c r="C84">
        <v>70</v>
      </c>
      <c r="D84">
        <v>420</v>
      </c>
    </row>
    <row r="85" spans="3:4" ht="12.75">
      <c r="C85">
        <v>71</v>
      </c>
      <c r="D85">
        <v>410</v>
      </c>
    </row>
    <row r="86" spans="3:4" ht="12.75">
      <c r="C86">
        <v>72</v>
      </c>
      <c r="D86">
        <v>400</v>
      </c>
    </row>
    <row r="87" spans="3:4" ht="12.75">
      <c r="C87">
        <v>73</v>
      </c>
      <c r="D87">
        <v>400</v>
      </c>
    </row>
    <row r="88" spans="3:4" ht="12.75">
      <c r="C88">
        <v>74</v>
      </c>
      <c r="D88">
        <v>440</v>
      </c>
    </row>
    <row r="89" spans="3:4" ht="12.75">
      <c r="C89">
        <v>75</v>
      </c>
      <c r="D89">
        <v>370</v>
      </c>
    </row>
    <row r="90" spans="3:4" ht="12.75">
      <c r="C90">
        <v>76</v>
      </c>
      <c r="D90">
        <v>420</v>
      </c>
    </row>
    <row r="91" spans="3:4" ht="12.75">
      <c r="C91">
        <v>77</v>
      </c>
      <c r="D91">
        <v>430</v>
      </c>
    </row>
    <row r="92" spans="3:4" ht="12.75">
      <c r="C92">
        <v>78</v>
      </c>
      <c r="D92">
        <v>460</v>
      </c>
    </row>
    <row r="93" spans="3:4" ht="12.75">
      <c r="C93">
        <v>79</v>
      </c>
      <c r="D93">
        <v>410</v>
      </c>
    </row>
    <row r="94" spans="3:4" ht="12.75">
      <c r="C94">
        <v>80</v>
      </c>
      <c r="D94">
        <v>420</v>
      </c>
    </row>
    <row r="95" spans="3:4" ht="12.75">
      <c r="C95">
        <v>81</v>
      </c>
      <c r="D95">
        <v>400</v>
      </c>
    </row>
    <row r="96" spans="3:4" ht="12.75">
      <c r="C96">
        <v>82</v>
      </c>
      <c r="D96">
        <v>430</v>
      </c>
    </row>
    <row r="97" spans="3:4" ht="12.75">
      <c r="C97">
        <v>83</v>
      </c>
      <c r="D97">
        <v>420</v>
      </c>
    </row>
    <row r="98" spans="3:4" ht="12.75">
      <c r="C98">
        <v>84</v>
      </c>
      <c r="D98">
        <v>410</v>
      </c>
    </row>
    <row r="99" spans="3:4" ht="12.75">
      <c r="C99">
        <v>85</v>
      </c>
      <c r="D99">
        <v>370</v>
      </c>
    </row>
    <row r="100" spans="3:4" ht="12.75">
      <c r="C100">
        <v>86</v>
      </c>
      <c r="D100">
        <v>400</v>
      </c>
    </row>
    <row r="101" spans="3:4" ht="12.75">
      <c r="C101">
        <v>87</v>
      </c>
      <c r="D101">
        <v>390</v>
      </c>
    </row>
    <row r="102" spans="3:4" ht="12.75">
      <c r="C102">
        <v>88</v>
      </c>
      <c r="D102">
        <v>420</v>
      </c>
    </row>
    <row r="103" spans="3:4" ht="12.75">
      <c r="C103">
        <v>89</v>
      </c>
      <c r="D103">
        <v>430</v>
      </c>
    </row>
    <row r="104" spans="3:4" ht="12.75">
      <c r="C104">
        <v>90</v>
      </c>
      <c r="D104">
        <v>420</v>
      </c>
    </row>
    <row r="105" spans="3:4" ht="12.75">
      <c r="C105">
        <v>91</v>
      </c>
      <c r="D105">
        <v>420</v>
      </c>
    </row>
    <row r="106" spans="3:4" ht="12.75">
      <c r="C106">
        <v>92</v>
      </c>
      <c r="D106">
        <v>390</v>
      </c>
    </row>
    <row r="107" spans="3:4" ht="12.75">
      <c r="C107">
        <v>93</v>
      </c>
      <c r="D107">
        <v>370</v>
      </c>
    </row>
    <row r="108" spans="3:4" ht="12.75">
      <c r="C108">
        <v>94</v>
      </c>
      <c r="D108">
        <v>420</v>
      </c>
    </row>
    <row r="109" spans="3:4" ht="12.75">
      <c r="C109">
        <v>95</v>
      </c>
      <c r="D109">
        <v>370</v>
      </c>
    </row>
    <row r="110" spans="3:4" ht="12.75">
      <c r="C110">
        <v>96</v>
      </c>
      <c r="D110">
        <v>420</v>
      </c>
    </row>
    <row r="111" spans="3:4" ht="12.75">
      <c r="C111">
        <v>97</v>
      </c>
      <c r="D111">
        <v>390</v>
      </c>
    </row>
    <row r="112" spans="3:4" ht="12.75">
      <c r="C112">
        <v>98</v>
      </c>
      <c r="D112">
        <v>400</v>
      </c>
    </row>
    <row r="113" spans="3:4" ht="12.75">
      <c r="C113">
        <v>99</v>
      </c>
      <c r="D113">
        <v>440</v>
      </c>
    </row>
    <row r="114" spans="3:4" ht="12.75">
      <c r="C114">
        <v>100</v>
      </c>
      <c r="D114">
        <v>400</v>
      </c>
    </row>
  </sheetData>
  <mergeCells count="9">
    <mergeCell ref="A1:B1"/>
    <mergeCell ref="A2:B2"/>
    <mergeCell ref="A3:B3"/>
    <mergeCell ref="A4:B4"/>
    <mergeCell ref="A9:B9"/>
    <mergeCell ref="A5:B5"/>
    <mergeCell ref="A6:B6"/>
    <mergeCell ref="A7:B7"/>
    <mergeCell ref="A8:B8"/>
  </mergeCells>
  <printOptions/>
  <pageMargins left="0.75" right="0.75" top="1" bottom="1" header="0.5" footer="0.5"/>
  <pageSetup orientation="portrait" paperSize="9"/>
  <drawing r:id="rId2"/>
  <legacyDrawing r:id="rId1"/>
</worksheet>
</file>

<file path=xl/worksheets/sheet7.xml><?xml version="1.0" encoding="utf-8"?>
<worksheet xmlns="http://schemas.openxmlformats.org/spreadsheetml/2006/main" xmlns:r="http://schemas.openxmlformats.org/officeDocument/2006/relationships">
  <sheetPr codeName="Sheet11"/>
  <dimension ref="A1:Q606"/>
  <sheetViews>
    <sheetView workbookViewId="0" topLeftCell="A1">
      <selection activeCell="C3" sqref="C3"/>
    </sheetView>
  </sheetViews>
  <sheetFormatPr defaultColWidth="9.00390625" defaultRowHeight="12"/>
  <cols>
    <col min="1" max="1" width="10.875" style="10" customWidth="1"/>
    <col min="2" max="2" width="26.125" style="10" customWidth="1"/>
    <col min="3" max="3" width="12.375" style="10" customWidth="1"/>
    <col min="4" max="4" width="10.875" style="10" customWidth="1"/>
    <col min="5" max="5" width="19.375" style="10" customWidth="1"/>
    <col min="6" max="12" width="12.375" style="48" customWidth="1"/>
    <col min="13" max="15" width="10.875" style="48" customWidth="1"/>
    <col min="16" max="17" width="14.00390625" style="48" customWidth="1"/>
    <col min="18" max="16384" width="12.375" style="48" customWidth="1"/>
  </cols>
  <sheetData>
    <row r="1" spans="1:16" ht="15.75">
      <c r="A1" s="48"/>
      <c r="B1" s="10" t="s">
        <v>64</v>
      </c>
      <c r="C1" s="80"/>
      <c r="E1" s="48" t="s">
        <v>39</v>
      </c>
      <c r="F1" s="48" t="str">
        <f>IF(ISBLANK(C3),"Infinity",(C3-C1)/C2)</f>
        <v>Infinity</v>
      </c>
      <c r="M1" s="48" t="s">
        <v>3</v>
      </c>
      <c r="N1" s="48">
        <v>-3</v>
      </c>
      <c r="O1" s="48" t="s">
        <v>4</v>
      </c>
      <c r="P1" s="48" t="str">
        <f>IF(ISBLANK(Upper_cutoff),5,Upper_cutoff)</f>
        <v>Infinity</v>
      </c>
    </row>
    <row r="2" spans="1:16" ht="15.75">
      <c r="A2" s="48"/>
      <c r="B2" s="10" t="s">
        <v>63</v>
      </c>
      <c r="C2" s="80"/>
      <c r="E2" s="48" t="s">
        <v>40</v>
      </c>
      <c r="F2" s="48" t="str">
        <f>IF(ISBLANK(C4),"Minus Infinity",(C4-C1)/C2)</f>
        <v>Minus Infinity</v>
      </c>
      <c r="M2" s="48" t="s">
        <v>5</v>
      </c>
      <c r="N2" s="48">
        <v>0.01</v>
      </c>
      <c r="O2" s="48" t="s">
        <v>6</v>
      </c>
      <c r="P2" s="48" t="str">
        <f>IF(ISBLANK(Lower_cutoff),-5,Lower_cutoff)</f>
        <v>Minus Infinity</v>
      </c>
    </row>
    <row r="3" spans="2:6" ht="15.75">
      <c r="B3" s="10" t="s">
        <v>45</v>
      </c>
      <c r="C3" s="80"/>
      <c r="E3" s="10" t="s">
        <v>7</v>
      </c>
      <c r="F3" s="49">
        <f>IF(U_cutoff="Infinity",IF(Lower_cutoff="Minus Infinity",1,1-NORMSDIST(L_cutoff)),IF(L_cutoff="Minus Infinity",NORMSDIST(U_cutoff),IF(U_cutoff&gt;L_cutoff,NORMSDIST(U_cutoff)-NORMSDIST(L_cutoff),"mistake")))</f>
        <v>1</v>
      </c>
    </row>
    <row r="4" spans="1:17" ht="15.75">
      <c r="A4"/>
      <c r="B4" s="10" t="s">
        <v>46</v>
      </c>
      <c r="C4" s="80"/>
      <c r="D4"/>
      <c r="N4" s="48">
        <f>SUM(N6:N606)</f>
        <v>0.9973000655535291</v>
      </c>
      <c r="P4" s="48" t="s">
        <v>8</v>
      </c>
      <c r="Q4" s="48" t="s">
        <v>9</v>
      </c>
    </row>
    <row r="5" ht="15.75">
      <c r="Q5" s="48">
        <v>0</v>
      </c>
    </row>
    <row r="6" spans="12:17" ht="15.75">
      <c r="L6" s="48">
        <v>1</v>
      </c>
      <c r="M6" s="48">
        <f aca="true" t="shared" si="0" ref="M6:M69">-3+((L6-1)*step)</f>
        <v>-3</v>
      </c>
      <c r="N6" s="48">
        <f>IF(OR(M6&gt;L_cutoff,L_cutoff="Minus Infinity"),IF(M6&lt;=U_cutoff,P6,0),0)</f>
        <v>0</v>
      </c>
      <c r="Q6" s="48">
        <f aca="true" t="shared" si="1" ref="Q6:Q69">NORMSDIST(M6)</f>
        <v>0.0013499672232354376</v>
      </c>
    </row>
    <row r="7" spans="12:17" ht="15.75">
      <c r="L7" s="48">
        <v>2</v>
      </c>
      <c r="M7" s="48">
        <f t="shared" si="0"/>
        <v>-2.99</v>
      </c>
      <c r="N7" s="48">
        <f aca="true" t="shared" si="2" ref="N7:N70">IF(OR(M7&gt;L_cutoff,L_cutoff="Minus Infinity"),IF(M7&lt;=U_cutoff,P7,0),0)</f>
        <v>4.4989139635354114E-05</v>
      </c>
      <c r="O7" s="48">
        <f aca="true" t="shared" si="3" ref="O7:O70">P7-N7</f>
        <v>0</v>
      </c>
      <c r="P7" s="48">
        <f aca="true" t="shared" si="4" ref="P7:P70">Q7-Q6</f>
        <v>4.4989139635354114E-05</v>
      </c>
      <c r="Q7" s="48">
        <f t="shared" si="1"/>
        <v>0.0013949563628707917</v>
      </c>
    </row>
    <row r="8" spans="12:17" ht="15.75">
      <c r="L8" s="48">
        <v>3</v>
      </c>
      <c r="M8" s="48">
        <f t="shared" si="0"/>
        <v>-2.98</v>
      </c>
      <c r="N8" s="48">
        <f t="shared" si="2"/>
        <v>4.635458152812966E-05</v>
      </c>
      <c r="O8" s="48">
        <f t="shared" si="3"/>
        <v>0</v>
      </c>
      <c r="P8" s="48">
        <f t="shared" si="4"/>
        <v>4.635458152812966E-05</v>
      </c>
      <c r="Q8" s="48">
        <f t="shared" si="1"/>
        <v>0.0014413109443989214</v>
      </c>
    </row>
    <row r="9" spans="12:17" ht="15.75">
      <c r="L9" s="48">
        <v>4</v>
      </c>
      <c r="M9" s="48">
        <f t="shared" si="0"/>
        <v>-2.97</v>
      </c>
      <c r="N9" s="48">
        <f t="shared" si="2"/>
        <v>4.775669074119637E-05</v>
      </c>
      <c r="O9" s="48">
        <f t="shared" si="3"/>
        <v>0</v>
      </c>
      <c r="P9" s="48">
        <f t="shared" si="4"/>
        <v>4.775669074119637E-05</v>
      </c>
      <c r="Q9" s="48">
        <f t="shared" si="1"/>
        <v>0.0014890676351401178</v>
      </c>
    </row>
    <row r="10" spans="12:17" ht="15.75">
      <c r="L10" s="48">
        <v>5</v>
      </c>
      <c r="M10" s="48">
        <f t="shared" si="0"/>
        <v>-2.96</v>
      </c>
      <c r="N10" s="48">
        <f t="shared" si="2"/>
        <v>4.9196291781572477E-05</v>
      </c>
      <c r="O10" s="48">
        <f t="shared" si="3"/>
        <v>0</v>
      </c>
      <c r="P10" s="48">
        <f t="shared" si="4"/>
        <v>4.9196291781572477E-05</v>
      </c>
      <c r="Q10" s="48">
        <f t="shared" si="1"/>
        <v>0.0015382639269216902</v>
      </c>
    </row>
    <row r="11" spans="12:17" ht="15.75">
      <c r="L11" s="48">
        <v>6</v>
      </c>
      <c r="M11" s="48">
        <f t="shared" si="0"/>
        <v>-2.95</v>
      </c>
      <c r="N11" s="48">
        <f t="shared" si="2"/>
        <v>5.0674222638269484E-05</v>
      </c>
      <c r="O11" s="48">
        <f t="shared" si="3"/>
        <v>0</v>
      </c>
      <c r="P11" s="48">
        <f t="shared" si="4"/>
        <v>5.0674222638269484E-05</v>
      </c>
      <c r="Q11" s="48">
        <f t="shared" si="1"/>
        <v>0.0015889381495599597</v>
      </c>
    </row>
    <row r="12" spans="12:17" ht="15.75">
      <c r="L12" s="48">
        <v>7</v>
      </c>
      <c r="M12" s="48">
        <f t="shared" si="0"/>
        <v>-2.94</v>
      </c>
      <c r="N12" s="48">
        <f t="shared" si="2"/>
        <v>5.2191334848128434E-05</v>
      </c>
      <c r="O12" s="48">
        <f t="shared" si="3"/>
        <v>0</v>
      </c>
      <c r="P12" s="48">
        <f t="shared" si="4"/>
        <v>5.2191334848128434E-05</v>
      </c>
      <c r="Q12" s="48">
        <f t="shared" si="1"/>
        <v>0.0016411294844080881</v>
      </c>
    </row>
    <row r="13" spans="12:17" ht="15.75">
      <c r="L13" s="48">
        <v>8</v>
      </c>
      <c r="M13" s="48">
        <f t="shared" si="0"/>
        <v>-2.93</v>
      </c>
      <c r="N13" s="48">
        <f t="shared" si="2"/>
        <v>5.374849355699318E-05</v>
      </c>
      <c r="O13" s="48">
        <f t="shared" si="3"/>
        <v>0</v>
      </c>
      <c r="P13" s="48">
        <f t="shared" si="4"/>
        <v>5.374849355699318E-05</v>
      </c>
      <c r="Q13" s="48">
        <f t="shared" si="1"/>
        <v>0.0016948779779650813</v>
      </c>
    </row>
    <row r="14" spans="12:17" ht="15.75">
      <c r="L14" s="48">
        <v>9</v>
      </c>
      <c r="M14" s="48">
        <f t="shared" si="0"/>
        <v>-2.92</v>
      </c>
      <c r="N14" s="48">
        <f t="shared" si="2"/>
        <v>5.5346577576220746E-05</v>
      </c>
      <c r="O14" s="48">
        <f t="shared" si="3"/>
        <v>0</v>
      </c>
      <c r="P14" s="48">
        <f t="shared" si="4"/>
        <v>5.5346577576220746E-05</v>
      </c>
      <c r="Q14" s="48">
        <f t="shared" si="1"/>
        <v>0.001750224555541302</v>
      </c>
    </row>
    <row r="15" spans="12:17" ht="15.75">
      <c r="L15" s="48">
        <v>10</v>
      </c>
      <c r="M15" s="48">
        <f t="shared" si="0"/>
        <v>-2.91</v>
      </c>
      <c r="N15" s="48">
        <f t="shared" si="2"/>
        <v>5.698647943375157E-05</v>
      </c>
      <c r="O15" s="48">
        <f t="shared" si="3"/>
        <v>0</v>
      </c>
      <c r="P15" s="48">
        <f t="shared" si="4"/>
        <v>5.698647943375157E-05</v>
      </c>
      <c r="Q15" s="48">
        <f t="shared" si="1"/>
        <v>0.0018072110349750536</v>
      </c>
    </row>
    <row r="16" spans="12:17" ht="15.75">
      <c r="L16" s="48">
        <v>11</v>
      </c>
      <c r="M16" s="48">
        <f t="shared" si="0"/>
        <v>-2.9</v>
      </c>
      <c r="N16" s="48">
        <f t="shared" si="2"/>
        <v>5.86691054192956E-05</v>
      </c>
      <c r="O16" s="48">
        <f t="shared" si="3"/>
        <v>0</v>
      </c>
      <c r="P16" s="48">
        <f t="shared" si="4"/>
        <v>5.86691054192956E-05</v>
      </c>
      <c r="Q16" s="48">
        <f t="shared" si="1"/>
        <v>0.0018658801403943492</v>
      </c>
    </row>
    <row r="17" spans="12:17" ht="15.75">
      <c r="L17" s="48">
        <v>12</v>
      </c>
      <c r="M17" s="48">
        <f t="shared" si="0"/>
        <v>-2.89</v>
      </c>
      <c r="N17" s="48">
        <f t="shared" si="2"/>
        <v>6.039537562430031E-05</v>
      </c>
      <c r="O17" s="48">
        <f t="shared" si="3"/>
        <v>0</v>
      </c>
      <c r="P17" s="48">
        <f t="shared" si="4"/>
        <v>6.039537562430031E-05</v>
      </c>
      <c r="Q17" s="48">
        <f t="shared" si="1"/>
        <v>0.0019262755160186495</v>
      </c>
    </row>
    <row r="18" spans="12:17" ht="15.75">
      <c r="L18" s="48">
        <v>13</v>
      </c>
      <c r="M18" s="48">
        <f t="shared" si="0"/>
        <v>-2.88</v>
      </c>
      <c r="N18" s="48">
        <f t="shared" si="2"/>
        <v>6.216622397670069E-05</v>
      </c>
      <c r="O18" s="48">
        <f t="shared" si="3"/>
        <v>0</v>
      </c>
      <c r="P18" s="48">
        <f t="shared" si="4"/>
        <v>6.216622397670069E-05</v>
      </c>
      <c r="Q18" s="48">
        <f t="shared" si="1"/>
        <v>0.0019884417399953502</v>
      </c>
    </row>
    <row r="19" spans="12:17" ht="15.75">
      <c r="L19" s="48">
        <v>14</v>
      </c>
      <c r="M19" s="48">
        <f t="shared" si="0"/>
        <v>-2.87</v>
      </c>
      <c r="N19" s="48">
        <f t="shared" si="2"/>
        <v>6.398259826734254E-05</v>
      </c>
      <c r="O19" s="48">
        <f t="shared" si="3"/>
        <v>0</v>
      </c>
      <c r="P19" s="48">
        <f t="shared" si="4"/>
        <v>6.398259826734254E-05</v>
      </c>
      <c r="Q19" s="48">
        <f t="shared" si="1"/>
        <v>0.0020524243382626928</v>
      </c>
    </row>
    <row r="20" spans="12:17" ht="15.75">
      <c r="L20" s="48">
        <v>15</v>
      </c>
      <c r="M20" s="48">
        <f t="shared" si="0"/>
        <v>-2.86</v>
      </c>
      <c r="N20" s="48">
        <f t="shared" si="2"/>
        <v>6.584546017418536E-05</v>
      </c>
      <c r="O20" s="48">
        <f t="shared" si="3"/>
        <v>0</v>
      </c>
      <c r="P20" s="48">
        <f t="shared" si="4"/>
        <v>6.584546017418536E-05</v>
      </c>
      <c r="Q20" s="48">
        <f t="shared" si="1"/>
        <v>0.002118269798436878</v>
      </c>
    </row>
    <row r="21" spans="12:17" ht="15.75">
      <c r="L21" s="48">
        <v>16</v>
      </c>
      <c r="M21" s="48">
        <f t="shared" si="0"/>
        <v>-2.85</v>
      </c>
      <c r="N21" s="48">
        <f t="shared" si="2"/>
        <v>6.775578527562498E-05</v>
      </c>
      <c r="O21" s="48">
        <f t="shared" si="3"/>
        <v>0</v>
      </c>
      <c r="P21" s="48">
        <f t="shared" si="4"/>
        <v>6.775578527562498E-05</v>
      </c>
      <c r="Q21" s="48">
        <f t="shared" si="1"/>
        <v>0.002186025583712503</v>
      </c>
    </row>
    <row r="22" spans="12:17" ht="15.75">
      <c r="L22" s="48">
        <v>17</v>
      </c>
      <c r="M22" s="48">
        <f t="shared" si="0"/>
        <v>-2.84</v>
      </c>
      <c r="N22" s="48">
        <f t="shared" si="2"/>
        <v>6.971456306026358E-05</v>
      </c>
      <c r="O22" s="48">
        <f t="shared" si="3"/>
        <v>0</v>
      </c>
      <c r="P22" s="48">
        <f t="shared" si="4"/>
        <v>6.971456306026358E-05</v>
      </c>
      <c r="Q22" s="48">
        <f t="shared" si="1"/>
        <v>0.0022557401467727667</v>
      </c>
    </row>
    <row r="23" spans="12:17" ht="15.75">
      <c r="L23" s="48">
        <v>18</v>
      </c>
      <c r="M23" s="48">
        <f t="shared" si="0"/>
        <v>-2.83</v>
      </c>
      <c r="N23" s="48">
        <f t="shared" si="2"/>
        <v>7.172279692957417E-05</v>
      </c>
      <c r="O23" s="48">
        <f t="shared" si="3"/>
        <v>0</v>
      </c>
      <c r="P23" s="48">
        <f t="shared" si="4"/>
        <v>7.172279692957417E-05</v>
      </c>
      <c r="Q23" s="48">
        <f t="shared" si="1"/>
        <v>0.002327462943702341</v>
      </c>
    </row>
    <row r="24" spans="12:17" ht="15.75">
      <c r="L24" s="48">
        <v>19</v>
      </c>
      <c r="M24" s="48">
        <f t="shared" si="0"/>
        <v>-2.82</v>
      </c>
      <c r="N24" s="48">
        <f t="shared" si="2"/>
        <v>7.378150419135032E-05</v>
      </c>
      <c r="O24" s="48">
        <f t="shared" si="3"/>
        <v>0</v>
      </c>
      <c r="P24" s="48">
        <f t="shared" si="4"/>
        <v>7.378150419135032E-05</v>
      </c>
      <c r="Q24" s="48">
        <f t="shared" si="1"/>
        <v>0.002401244447893691</v>
      </c>
    </row>
    <row r="25" spans="12:17" ht="15.75">
      <c r="L25" s="48">
        <v>20</v>
      </c>
      <c r="M25" s="48">
        <f t="shared" si="0"/>
        <v>-2.81</v>
      </c>
      <c r="N25" s="48">
        <f t="shared" si="2"/>
        <v>7.589171604927003E-05</v>
      </c>
      <c r="O25" s="48">
        <f t="shared" si="3"/>
        <v>0</v>
      </c>
      <c r="P25" s="48">
        <f t="shared" si="4"/>
        <v>7.589171604927003E-05</v>
      </c>
      <c r="Q25" s="48">
        <f t="shared" si="1"/>
        <v>0.002477136163942961</v>
      </c>
    </row>
    <row r="26" spans="12:17" ht="15.75">
      <c r="L26" s="48">
        <v>21</v>
      </c>
      <c r="M26" s="48">
        <f t="shared" si="0"/>
        <v>-2.8</v>
      </c>
      <c r="N26" s="48">
        <f t="shared" si="2"/>
        <v>7.805447758213457E-05</v>
      </c>
      <c r="O26" s="48">
        <f t="shared" si="3"/>
        <v>0</v>
      </c>
      <c r="P26" s="48">
        <f t="shared" si="4"/>
        <v>7.805447758213457E-05</v>
      </c>
      <c r="Q26" s="48">
        <f t="shared" si="1"/>
        <v>0.002555190641525096</v>
      </c>
    </row>
    <row r="27" spans="12:17" ht="15.75">
      <c r="L27" s="48">
        <v>22</v>
      </c>
      <c r="M27" s="48">
        <f t="shared" si="0"/>
        <v>-2.79</v>
      </c>
      <c r="N27" s="48">
        <f t="shared" si="2"/>
        <v>8.027084771711213E-05</v>
      </c>
      <c r="O27" s="48">
        <f t="shared" si="3"/>
        <v>0</v>
      </c>
      <c r="P27" s="48">
        <f t="shared" si="4"/>
        <v>8.027084771711213E-05</v>
      </c>
      <c r="Q27" s="48">
        <f t="shared" si="1"/>
        <v>0.002635461489242208</v>
      </c>
    </row>
    <row r="28" spans="12:17" ht="15.75">
      <c r="L28" s="48">
        <v>23</v>
      </c>
      <c r="M28" s="48">
        <f t="shared" si="0"/>
        <v>-2.78</v>
      </c>
      <c r="N28" s="48">
        <f t="shared" si="2"/>
        <v>8.254189919532084E-05</v>
      </c>
      <c r="O28" s="48">
        <f t="shared" si="3"/>
        <v>0</v>
      </c>
      <c r="P28" s="48">
        <f t="shared" si="4"/>
        <v>8.254189919532084E-05</v>
      </c>
      <c r="Q28" s="48">
        <f t="shared" si="1"/>
        <v>0.0027180033884375288</v>
      </c>
    </row>
    <row r="29" spans="12:17" ht="15.75">
      <c r="L29" s="48">
        <v>24</v>
      </c>
      <c r="M29" s="48">
        <f t="shared" si="0"/>
        <v>-2.77</v>
      </c>
      <c r="N29" s="48">
        <f t="shared" si="2"/>
        <v>8.486871852786404E-05</v>
      </c>
      <c r="O29" s="48">
        <f t="shared" si="3"/>
        <v>0</v>
      </c>
      <c r="P29" s="48">
        <f t="shared" si="4"/>
        <v>8.486871852786404E-05</v>
      </c>
      <c r="Q29" s="48">
        <f t="shared" si="1"/>
        <v>0.002802872106965393</v>
      </c>
    </row>
    <row r="30" spans="12:17" ht="15.75">
      <c r="L30" s="48">
        <v>25</v>
      </c>
      <c r="M30" s="48">
        <f t="shared" si="0"/>
        <v>-2.76</v>
      </c>
      <c r="N30" s="48">
        <f t="shared" si="2"/>
        <v>8.725240594553707E-05</v>
      </c>
      <c r="O30" s="48">
        <f t="shared" si="3"/>
        <v>0</v>
      </c>
      <c r="P30" s="48">
        <f t="shared" si="4"/>
        <v>8.725240594553707E-05</v>
      </c>
      <c r="Q30" s="48">
        <f t="shared" si="1"/>
        <v>0.00289012451291093</v>
      </c>
    </row>
    <row r="31" spans="12:17" ht="15.75">
      <c r="L31" s="48">
        <v>26</v>
      </c>
      <c r="M31" s="48">
        <f t="shared" si="0"/>
        <v>-2.75</v>
      </c>
      <c r="N31" s="48">
        <f t="shared" si="2"/>
        <v>8.969407533920837E-05</v>
      </c>
      <c r="O31" s="48">
        <f t="shared" si="3"/>
        <v>0</v>
      </c>
      <c r="P31" s="48">
        <f t="shared" si="4"/>
        <v>8.969407533920837E-05</v>
      </c>
      <c r="Q31" s="48">
        <f t="shared" si="1"/>
        <v>0.0029798185882501382</v>
      </c>
    </row>
    <row r="32" spans="12:17" ht="15.75">
      <c r="L32" s="48">
        <v>27</v>
      </c>
      <c r="M32" s="48">
        <f t="shared" si="0"/>
        <v>-2.74</v>
      </c>
      <c r="N32" s="48">
        <f t="shared" si="2"/>
        <v>9.219485419087459E-05</v>
      </c>
      <c r="O32" s="48">
        <f t="shared" si="3"/>
        <v>0</v>
      </c>
      <c r="P32" s="48">
        <f t="shared" si="4"/>
        <v>9.219485419087459E-05</v>
      </c>
      <c r="Q32" s="48">
        <f t="shared" si="1"/>
        <v>0.003072013442441013</v>
      </c>
    </row>
    <row r="33" spans="12:17" ht="15.75">
      <c r="L33" s="48">
        <v>28</v>
      </c>
      <c r="M33" s="48">
        <f t="shared" si="0"/>
        <v>-2.73</v>
      </c>
      <c r="N33" s="48">
        <f t="shared" si="2"/>
        <v>9.475588349761033E-05</v>
      </c>
      <c r="O33" s="48">
        <f t="shared" si="3"/>
        <v>0</v>
      </c>
      <c r="P33" s="48">
        <f t="shared" si="4"/>
        <v>9.475588349761033E-05</v>
      </c>
      <c r="Q33" s="48">
        <f t="shared" si="1"/>
        <v>0.003166769325938623</v>
      </c>
    </row>
    <row r="34" spans="12:17" ht="15.75">
      <c r="L34" s="48">
        <v>29</v>
      </c>
      <c r="M34" s="48">
        <f t="shared" si="0"/>
        <v>-2.7199999999999998</v>
      </c>
      <c r="N34" s="48">
        <f t="shared" si="2"/>
        <v>9.73783176857479E-05</v>
      </c>
      <c r="O34" s="48">
        <f t="shared" si="3"/>
        <v>0</v>
      </c>
      <c r="P34" s="48">
        <f t="shared" si="4"/>
        <v>9.73783176857479E-05</v>
      </c>
      <c r="Q34" s="48">
        <f t="shared" si="1"/>
        <v>0.003264147643624371</v>
      </c>
    </row>
    <row r="35" spans="12:17" ht="15.75">
      <c r="L35" s="48">
        <v>30</v>
      </c>
      <c r="M35" s="48">
        <f t="shared" si="0"/>
        <v>-2.71</v>
      </c>
      <c r="N35" s="48">
        <f t="shared" si="2"/>
        <v>0.00010006332451439892</v>
      </c>
      <c r="O35" s="48">
        <f t="shared" si="3"/>
        <v>0</v>
      </c>
      <c r="P35" s="48">
        <f t="shared" si="4"/>
        <v>0.00010006332451439892</v>
      </c>
      <c r="Q35" s="48">
        <f t="shared" si="1"/>
        <v>0.00336421096813877</v>
      </c>
    </row>
    <row r="36" spans="12:17" ht="15.75">
      <c r="L36" s="48">
        <v>31</v>
      </c>
      <c r="M36" s="48">
        <f t="shared" si="0"/>
        <v>-2.7</v>
      </c>
      <c r="N36" s="48">
        <f t="shared" si="2"/>
        <v>0.00010281208497253669</v>
      </c>
      <c r="O36" s="48">
        <f t="shared" si="3"/>
        <v>0</v>
      </c>
      <c r="P36" s="48">
        <f t="shared" si="4"/>
        <v>0.00010281208497253669</v>
      </c>
      <c r="Q36" s="48">
        <f t="shared" si="1"/>
        <v>0.0034670230531113067</v>
      </c>
    </row>
    <row r="37" spans="12:17" ht="15.75">
      <c r="L37" s="48">
        <v>32</v>
      </c>
      <c r="M37" s="48">
        <f t="shared" si="0"/>
        <v>-2.69</v>
      </c>
      <c r="N37" s="48">
        <f t="shared" si="2"/>
        <v>0.00010562579316375498</v>
      </c>
      <c r="O37" s="48">
        <f t="shared" si="3"/>
        <v>0</v>
      </c>
      <c r="P37" s="48">
        <f t="shared" si="4"/>
        <v>0.00010562579316375498</v>
      </c>
      <c r="Q37" s="48">
        <f t="shared" si="1"/>
        <v>0.0035726488462750616</v>
      </c>
    </row>
    <row r="38" spans="12:17" ht="15.75">
      <c r="L38" s="48">
        <v>33</v>
      </c>
      <c r="M38" s="48">
        <f t="shared" si="0"/>
        <v>-2.68</v>
      </c>
      <c r="N38" s="48">
        <f t="shared" si="2"/>
        <v>0.0001085056561829223</v>
      </c>
      <c r="O38" s="48">
        <f t="shared" si="3"/>
        <v>0</v>
      </c>
      <c r="P38" s="48">
        <f t="shared" si="4"/>
        <v>0.0001085056561829223</v>
      </c>
      <c r="Q38" s="48">
        <f t="shared" si="1"/>
        <v>0.003681154502457984</v>
      </c>
    </row>
    <row r="39" spans="12:17" ht="15.75">
      <c r="L39" s="48">
        <v>34</v>
      </c>
      <c r="M39" s="48">
        <f t="shared" si="0"/>
        <v>-2.67</v>
      </c>
      <c r="N39" s="48">
        <f t="shared" si="2"/>
        <v>0.0001114528939819559</v>
      </c>
      <c r="O39" s="48">
        <f t="shared" si="3"/>
        <v>0</v>
      </c>
      <c r="P39" s="48">
        <f t="shared" si="4"/>
        <v>0.0001114528939819559</v>
      </c>
      <c r="Q39" s="48">
        <f t="shared" si="1"/>
        <v>0.00379260739643994</v>
      </c>
    </row>
    <row r="40" spans="12:17" ht="15.75">
      <c r="L40" s="48">
        <v>35</v>
      </c>
      <c r="M40" s="48">
        <f t="shared" si="0"/>
        <v>-2.66</v>
      </c>
      <c r="N40" s="48">
        <f t="shared" si="2"/>
        <v>0.00011446873922549283</v>
      </c>
      <c r="O40" s="48">
        <f t="shared" si="3"/>
        <v>0</v>
      </c>
      <c r="P40" s="48">
        <f t="shared" si="4"/>
        <v>0.00011446873922549283</v>
      </c>
      <c r="Q40" s="48">
        <f t="shared" si="1"/>
        <v>0.003907076135665433</v>
      </c>
    </row>
    <row r="41" spans="12:17" ht="15.75">
      <c r="L41" s="48">
        <v>36</v>
      </c>
      <c r="M41" s="48">
        <f t="shared" si="0"/>
        <v>-2.65</v>
      </c>
      <c r="N41" s="48">
        <f t="shared" si="2"/>
        <v>0.00011755443713756808</v>
      </c>
      <c r="O41" s="48">
        <f t="shared" si="3"/>
        <v>0</v>
      </c>
      <c r="P41" s="48">
        <f t="shared" si="4"/>
        <v>0.00011755443713756808</v>
      </c>
      <c r="Q41" s="48">
        <f t="shared" si="1"/>
        <v>0.004024630572803001</v>
      </c>
    </row>
    <row r="42" spans="12:17" ht="15.75">
      <c r="L42" s="48">
        <v>37</v>
      </c>
      <c r="M42" s="48">
        <f t="shared" si="0"/>
        <v>-2.64</v>
      </c>
      <c r="N42" s="48">
        <f t="shared" si="2"/>
        <v>0.00012071124533497013</v>
      </c>
      <c r="O42" s="48">
        <f t="shared" si="3"/>
        <v>0</v>
      </c>
      <c r="P42" s="48">
        <f t="shared" si="4"/>
        <v>0.00012071124533497013</v>
      </c>
      <c r="Q42" s="48">
        <f t="shared" si="1"/>
        <v>0.004145341818137971</v>
      </c>
    </row>
    <row r="43" spans="12:17" ht="15.75">
      <c r="L43" s="48">
        <v>38</v>
      </c>
      <c r="M43" s="48">
        <f t="shared" si="0"/>
        <v>-2.63</v>
      </c>
      <c r="N43" s="48">
        <f t="shared" si="2"/>
        <v>0.00012394043365282492</v>
      </c>
      <c r="O43" s="48">
        <f t="shared" si="3"/>
        <v>0</v>
      </c>
      <c r="P43" s="48">
        <f t="shared" si="4"/>
        <v>0.00012394043365282492</v>
      </c>
      <c r="Q43" s="48">
        <f t="shared" si="1"/>
        <v>0.004269282251790796</v>
      </c>
    </row>
    <row r="44" spans="12:17" ht="15.75">
      <c r="L44" s="48">
        <v>39</v>
      </c>
      <c r="M44" s="48">
        <f t="shared" si="0"/>
        <v>-2.62</v>
      </c>
      <c r="N44" s="48">
        <f t="shared" si="2"/>
        <v>0.00012724328395741225</v>
      </c>
      <c r="O44" s="48">
        <f t="shared" si="3"/>
        <v>0</v>
      </c>
      <c r="P44" s="48">
        <f t="shared" si="4"/>
        <v>0.00012724328395741225</v>
      </c>
      <c r="Q44" s="48">
        <f t="shared" si="1"/>
        <v>0.004396525535748208</v>
      </c>
    </row>
    <row r="45" spans="12:17" ht="15.75">
      <c r="L45" s="48">
        <v>40</v>
      </c>
      <c r="M45" s="48">
        <f t="shared" si="0"/>
        <v>-2.61</v>
      </c>
      <c r="N45" s="48">
        <f t="shared" si="2"/>
        <v>0.00013062108994810195</v>
      </c>
      <c r="O45" s="48">
        <f t="shared" si="3"/>
        <v>0</v>
      </c>
      <c r="P45" s="48">
        <f t="shared" si="4"/>
        <v>0.00013062108994810195</v>
      </c>
      <c r="Q45" s="48">
        <f t="shared" si="1"/>
        <v>0.00452714662569631</v>
      </c>
    </row>
    <row r="46" spans="12:17" ht="15.75">
      <c r="L46" s="48">
        <v>41</v>
      </c>
      <c r="M46" s="48">
        <f t="shared" si="0"/>
        <v>-2.6</v>
      </c>
      <c r="N46" s="48">
        <f t="shared" si="2"/>
        <v>0.00013407515694907612</v>
      </c>
      <c r="O46" s="48">
        <f t="shared" si="3"/>
        <v>0</v>
      </c>
      <c r="P46" s="48">
        <f t="shared" si="4"/>
        <v>0.00013407515694907612</v>
      </c>
      <c r="Q46" s="48">
        <f t="shared" si="1"/>
        <v>0.004661221782645386</v>
      </c>
    </row>
    <row r="47" spans="12:17" ht="15.75">
      <c r="L47" s="48">
        <v>42</v>
      </c>
      <c r="M47" s="48">
        <f t="shared" si="0"/>
        <v>-2.59</v>
      </c>
      <c r="N47" s="48">
        <f t="shared" si="2"/>
        <v>0.00013760680168817263</v>
      </c>
      <c r="O47" s="48">
        <f t="shared" si="3"/>
        <v>0</v>
      </c>
      <c r="P47" s="48">
        <f t="shared" si="4"/>
        <v>0.00013760680168817263</v>
      </c>
      <c r="Q47" s="48">
        <f t="shared" si="1"/>
        <v>0.004798828584333559</v>
      </c>
    </row>
    <row r="48" spans="12:17" ht="15.75">
      <c r="L48" s="48">
        <v>43</v>
      </c>
      <c r="M48" s="48">
        <f t="shared" si="0"/>
        <v>-2.58</v>
      </c>
      <c r="N48" s="48">
        <f t="shared" si="2"/>
        <v>0.00014121735206507058</v>
      </c>
      <c r="O48" s="48">
        <f t="shared" si="3"/>
        <v>0</v>
      </c>
      <c r="P48" s="48">
        <f t="shared" si="4"/>
        <v>0.00014121735206507058</v>
      </c>
      <c r="Q48" s="48">
        <f t="shared" si="1"/>
        <v>0.004940045936398629</v>
      </c>
    </row>
    <row r="49" spans="12:17" ht="15.75">
      <c r="L49" s="48">
        <v>44</v>
      </c>
      <c r="M49" s="48">
        <f t="shared" si="0"/>
        <v>-2.57</v>
      </c>
      <c r="N49" s="48">
        <f t="shared" si="2"/>
        <v>0.0001449081469073743</v>
      </c>
      <c r="O49" s="48">
        <f t="shared" si="3"/>
        <v>0</v>
      </c>
      <c r="P49" s="48">
        <f t="shared" si="4"/>
        <v>0.0001449081469073743</v>
      </c>
      <c r="Q49" s="48">
        <f t="shared" si="1"/>
        <v>0.005084954083306004</v>
      </c>
    </row>
    <row r="50" spans="12:17" ht="15.75">
      <c r="L50" s="48">
        <v>45</v>
      </c>
      <c r="M50" s="48">
        <f t="shared" si="0"/>
        <v>-2.56</v>
      </c>
      <c r="N50" s="48">
        <f t="shared" si="2"/>
        <v>0.00014868053571470696</v>
      </c>
      <c r="O50" s="48">
        <f t="shared" si="3"/>
        <v>0</v>
      </c>
      <c r="P50" s="48">
        <f t="shared" si="4"/>
        <v>0.00014868053571470696</v>
      </c>
      <c r="Q50" s="48">
        <f t="shared" si="1"/>
        <v>0.005233634619020711</v>
      </c>
    </row>
    <row r="51" spans="12:17" ht="15.75">
      <c r="L51" s="48">
        <v>46</v>
      </c>
      <c r="M51" s="48">
        <f t="shared" si="0"/>
        <v>-2.55</v>
      </c>
      <c r="N51" s="48">
        <f t="shared" si="2"/>
        <v>0.00015253587839059168</v>
      </c>
      <c r="O51" s="48">
        <f t="shared" si="3"/>
        <v>0</v>
      </c>
      <c r="P51" s="48">
        <f t="shared" si="4"/>
        <v>0.00015253587839059168</v>
      </c>
      <c r="Q51" s="48">
        <f t="shared" si="1"/>
        <v>0.005386170497411302</v>
      </c>
    </row>
    <row r="52" spans="12:17" ht="15.75">
      <c r="L52" s="48">
        <v>47</v>
      </c>
      <c r="M52" s="48">
        <f t="shared" si="0"/>
        <v>-2.54</v>
      </c>
      <c r="N52" s="48">
        <f t="shared" si="2"/>
        <v>0.00015647554496278637</v>
      </c>
      <c r="O52" s="48">
        <f t="shared" si="3"/>
        <v>0</v>
      </c>
      <c r="P52" s="48">
        <f t="shared" si="4"/>
        <v>0.00015647554496278637</v>
      </c>
      <c r="Q52" s="48">
        <f t="shared" si="1"/>
        <v>0.005542646042374089</v>
      </c>
    </row>
    <row r="53" spans="12:17" ht="15.75">
      <c r="L53" s="48">
        <v>48</v>
      </c>
      <c r="M53" s="48">
        <f t="shared" si="0"/>
        <v>-2.53</v>
      </c>
      <c r="N53" s="48">
        <f t="shared" si="2"/>
        <v>0.00016050091529029586</v>
      </c>
      <c r="O53" s="48">
        <f t="shared" si="3"/>
        <v>0</v>
      </c>
      <c r="P53" s="48">
        <f t="shared" si="4"/>
        <v>0.00016050091529029586</v>
      </c>
      <c r="Q53" s="48">
        <f t="shared" si="1"/>
        <v>0.0057031469576643845</v>
      </c>
    </row>
    <row r="54" spans="12:17" ht="15.75">
      <c r="L54" s="48">
        <v>49</v>
      </c>
      <c r="M54" s="48">
        <f t="shared" si="0"/>
        <v>-2.52</v>
      </c>
      <c r="N54" s="48">
        <f t="shared" si="2"/>
        <v>0.00016461337875794957</v>
      </c>
      <c r="O54" s="48">
        <f t="shared" si="3"/>
        <v>0</v>
      </c>
      <c r="P54" s="48">
        <f t="shared" si="4"/>
        <v>0.00016461337875794957</v>
      </c>
      <c r="Q54" s="48">
        <f t="shared" si="1"/>
        <v>0.005867760336422334</v>
      </c>
    </row>
    <row r="55" spans="12:17" ht="15.75">
      <c r="L55" s="48">
        <v>50</v>
      </c>
      <c r="M55" s="48">
        <f t="shared" si="0"/>
        <v>-2.51</v>
      </c>
      <c r="N55" s="48">
        <f t="shared" si="2"/>
        <v>0.0001688143339589887</v>
      </c>
      <c r="O55" s="48">
        <f t="shared" si="3"/>
        <v>0</v>
      </c>
      <c r="P55" s="48">
        <f t="shared" si="4"/>
        <v>0.0001688143339589887</v>
      </c>
      <c r="Q55" s="48">
        <f t="shared" si="1"/>
        <v>0.006036574670381323</v>
      </c>
    </row>
    <row r="56" spans="12:17" ht="15.75">
      <c r="L56" s="48">
        <v>51</v>
      </c>
      <c r="M56" s="48">
        <f t="shared" si="0"/>
        <v>-2.5</v>
      </c>
      <c r="N56" s="48">
        <f t="shared" si="2"/>
        <v>0.00017310518836433086</v>
      </c>
      <c r="O56" s="48">
        <f t="shared" si="3"/>
        <v>0</v>
      </c>
      <c r="P56" s="48">
        <f t="shared" si="4"/>
        <v>0.00017310518836433086</v>
      </c>
      <c r="Q56" s="48">
        <f t="shared" si="1"/>
        <v>0.006209679858745654</v>
      </c>
    </row>
    <row r="57" spans="12:17" ht="15.75">
      <c r="L57" s="48">
        <v>52</v>
      </c>
      <c r="M57" s="48">
        <f t="shared" si="0"/>
        <v>-2.49</v>
      </c>
      <c r="N57" s="48">
        <f t="shared" si="2"/>
        <v>0.00017748735797862292</v>
      </c>
      <c r="O57" s="48">
        <f t="shared" si="3"/>
        <v>0</v>
      </c>
      <c r="P57" s="48">
        <f t="shared" si="4"/>
        <v>0.00017748735797862292</v>
      </c>
      <c r="Q57" s="48">
        <f t="shared" si="1"/>
        <v>0.0063871672167242766</v>
      </c>
    </row>
    <row r="58" spans="12:17" ht="15.75">
      <c r="L58" s="48">
        <v>53</v>
      </c>
      <c r="M58" s="48">
        <f t="shared" si="0"/>
        <v>-2.48</v>
      </c>
      <c r="N58" s="48">
        <f t="shared" si="2"/>
        <v>0.00018196226698397044</v>
      </c>
      <c r="O58" s="48">
        <f t="shared" si="3"/>
        <v>0</v>
      </c>
      <c r="P58" s="48">
        <f t="shared" si="4"/>
        <v>0.00018196226698397044</v>
      </c>
      <c r="Q58" s="48">
        <f t="shared" si="1"/>
        <v>0.006569129483708247</v>
      </c>
    </row>
    <row r="59" spans="12:17" ht="15.75">
      <c r="L59" s="48">
        <v>54</v>
      </c>
      <c r="M59" s="48">
        <f t="shared" si="0"/>
        <v>-2.4699999999999998</v>
      </c>
      <c r="N59" s="48">
        <f t="shared" si="2"/>
        <v>0.00018653134736956734</v>
      </c>
      <c r="O59" s="48">
        <f t="shared" si="3"/>
        <v>0</v>
      </c>
      <c r="P59" s="48">
        <f t="shared" si="4"/>
        <v>0.00018653134736956734</v>
      </c>
      <c r="Q59" s="48">
        <f t="shared" si="1"/>
        <v>0.006755660831077814</v>
      </c>
    </row>
    <row r="60" spans="12:17" ht="15.75">
      <c r="L60" s="48">
        <v>55</v>
      </c>
      <c r="M60" s="48">
        <f t="shared" si="0"/>
        <v>-2.46</v>
      </c>
      <c r="N60" s="48">
        <f t="shared" si="2"/>
        <v>0.0001911960385488909</v>
      </c>
      <c r="O60" s="48">
        <f t="shared" si="3"/>
        <v>0</v>
      </c>
      <c r="P60" s="48">
        <f t="shared" si="4"/>
        <v>0.0001911960385488909</v>
      </c>
      <c r="Q60" s="48">
        <f t="shared" si="1"/>
        <v>0.006946856869626705</v>
      </c>
    </row>
    <row r="61" spans="12:17" ht="15.75">
      <c r="L61" s="48">
        <v>56</v>
      </c>
      <c r="M61" s="48">
        <f t="shared" si="0"/>
        <v>-2.45</v>
      </c>
      <c r="N61" s="48">
        <f t="shared" si="2"/>
        <v>0.00019595778696324118</v>
      </c>
      <c r="O61" s="48">
        <f t="shared" si="3"/>
        <v>0</v>
      </c>
      <c r="P61" s="48">
        <f t="shared" si="4"/>
        <v>0.00019595778696324118</v>
      </c>
      <c r="Q61" s="48">
        <f t="shared" si="1"/>
        <v>0.007142814656589946</v>
      </c>
    </row>
    <row r="62" spans="12:17" ht="15.75">
      <c r="L62" s="48">
        <v>57</v>
      </c>
      <c r="M62" s="48">
        <f t="shared" si="0"/>
        <v>-2.44</v>
      </c>
      <c r="N62" s="48">
        <f t="shared" si="2"/>
        <v>0.00020081804567073647</v>
      </c>
      <c r="O62" s="48">
        <f t="shared" si="3"/>
        <v>0</v>
      </c>
      <c r="P62" s="48">
        <f t="shared" si="4"/>
        <v>0.00020081804567073647</v>
      </c>
      <c r="Q62" s="48">
        <f t="shared" si="1"/>
        <v>0.007343632702260683</v>
      </c>
    </row>
    <row r="63" spans="12:17" ht="15.75">
      <c r="L63" s="48">
        <v>58</v>
      </c>
      <c r="M63" s="48">
        <f t="shared" si="0"/>
        <v>-2.4299999999999997</v>
      </c>
      <c r="N63" s="48">
        <f t="shared" si="2"/>
        <v>0.0002057782739239844</v>
      </c>
      <c r="O63" s="48">
        <f t="shared" si="3"/>
        <v>0</v>
      </c>
      <c r="P63" s="48">
        <f t="shared" si="4"/>
        <v>0.0002057782739239844</v>
      </c>
      <c r="Q63" s="48">
        <f t="shared" si="1"/>
        <v>0.007549410976184667</v>
      </c>
    </row>
    <row r="64" spans="12:17" ht="15.75">
      <c r="L64" s="48">
        <v>59</v>
      </c>
      <c r="M64" s="48">
        <f t="shared" si="0"/>
        <v>-2.42</v>
      </c>
      <c r="N64" s="48">
        <f t="shared" si="2"/>
        <v>0.0002108399367316549</v>
      </c>
      <c r="O64" s="48">
        <f t="shared" si="3"/>
        <v>0</v>
      </c>
      <c r="P64" s="48">
        <f t="shared" si="4"/>
        <v>0.0002108399367316549</v>
      </c>
      <c r="Q64" s="48">
        <f t="shared" si="1"/>
        <v>0.007760250912916322</v>
      </c>
    </row>
    <row r="65" spans="12:17" ht="15.75">
      <c r="L65" s="48">
        <v>60</v>
      </c>
      <c r="M65" s="48">
        <f t="shared" si="0"/>
        <v>-2.41</v>
      </c>
      <c r="N65" s="48">
        <f t="shared" si="2"/>
        <v>0.0002160045044078407</v>
      </c>
      <c r="O65" s="48">
        <f t="shared" si="3"/>
        <v>0</v>
      </c>
      <c r="P65" s="48">
        <f t="shared" si="4"/>
        <v>0.0002160045044078407</v>
      </c>
      <c r="Q65" s="48">
        <f t="shared" si="1"/>
        <v>0.007976255417324163</v>
      </c>
    </row>
    <row r="66" spans="12:17" ht="15.75">
      <c r="L66" s="48">
        <v>61</v>
      </c>
      <c r="M66" s="48">
        <f t="shared" si="0"/>
        <v>-2.4</v>
      </c>
      <c r="N66" s="48">
        <f t="shared" si="2"/>
        <v>0.00022127345210742888</v>
      </c>
      <c r="O66" s="48">
        <f t="shared" si="3"/>
        <v>0</v>
      </c>
      <c r="P66" s="48">
        <f t="shared" si="4"/>
        <v>0.00022127345210742888</v>
      </c>
      <c r="Q66" s="48">
        <f t="shared" si="1"/>
        <v>0.008197528869431592</v>
      </c>
    </row>
    <row r="67" spans="12:17" ht="15.75">
      <c r="L67" s="48">
        <v>62</v>
      </c>
      <c r="M67" s="48">
        <f t="shared" si="0"/>
        <v>-2.39</v>
      </c>
      <c r="N67" s="48">
        <f t="shared" si="2"/>
        <v>0.00022664825934692878</v>
      </c>
      <c r="O67" s="48">
        <f t="shared" si="3"/>
        <v>0</v>
      </c>
      <c r="P67" s="48">
        <f t="shared" si="4"/>
        <v>0.00022664825934692878</v>
      </c>
      <c r="Q67" s="48">
        <f t="shared" si="1"/>
        <v>0.00842417712877852</v>
      </c>
    </row>
    <row r="68" spans="12:17" ht="15.75">
      <c r="L68" s="48">
        <v>63</v>
      </c>
      <c r="M68" s="48">
        <f t="shared" si="0"/>
        <v>-2.38</v>
      </c>
      <c r="N68" s="48">
        <f t="shared" si="2"/>
        <v>0.0002321304095117549</v>
      </c>
      <c r="O68" s="48">
        <f t="shared" si="3"/>
        <v>0</v>
      </c>
      <c r="P68" s="48">
        <f t="shared" si="4"/>
        <v>0.0002321304095117549</v>
      </c>
      <c r="Q68" s="48">
        <f t="shared" si="1"/>
        <v>0.008656307538290275</v>
      </c>
    </row>
    <row r="69" spans="12:17" ht="15.75">
      <c r="L69" s="48">
        <v>64</v>
      </c>
      <c r="M69" s="48">
        <f t="shared" si="0"/>
        <v>-2.37</v>
      </c>
      <c r="N69" s="48">
        <f t="shared" si="2"/>
        <v>0.00023772138935052034</v>
      </c>
      <c r="O69" s="48">
        <f t="shared" si="3"/>
        <v>0</v>
      </c>
      <c r="P69" s="48">
        <f t="shared" si="4"/>
        <v>0.00023772138935052034</v>
      </c>
      <c r="Q69" s="48">
        <f t="shared" si="1"/>
        <v>0.008894028927640796</v>
      </c>
    </row>
    <row r="70" spans="12:17" ht="15.75">
      <c r="L70" s="48">
        <v>65</v>
      </c>
      <c r="M70" s="48">
        <f aca="true" t="shared" si="5" ref="M70:M133">-3+((L70-1)*step)</f>
        <v>-2.36</v>
      </c>
      <c r="N70" s="48">
        <f t="shared" si="2"/>
        <v>0.000243422688453232</v>
      </c>
      <c r="O70" s="48">
        <f t="shared" si="3"/>
        <v>0</v>
      </c>
      <c r="P70" s="48">
        <f t="shared" si="4"/>
        <v>0.000243422688453232</v>
      </c>
      <c r="Q70" s="48">
        <f aca="true" t="shared" si="6" ref="Q70:Q133">NORMSDIST(M70)</f>
        <v>0.009137451616094028</v>
      </c>
    </row>
    <row r="71" spans="12:17" ht="15.75">
      <c r="L71" s="48">
        <v>66</v>
      </c>
      <c r="M71" s="48">
        <f t="shared" si="5"/>
        <v>-2.35</v>
      </c>
      <c r="N71" s="48">
        <f aca="true" t="shared" si="7" ref="N71:N134">IF(OR(M71&gt;L_cutoff,L_cutoff="Minus Infinity"),IF(M71&lt;=U_cutoff,P71,0),0)</f>
        <v>0.00024923579871760637</v>
      </c>
      <c r="O71" s="48">
        <f aca="true" t="shared" si="8" ref="O71:O134">P71-N71</f>
        <v>0</v>
      </c>
      <c r="P71" s="48">
        <f aca="true" t="shared" si="9" ref="P71:P134">Q71-Q70</f>
        <v>0.00024923579871760637</v>
      </c>
      <c r="Q71" s="48">
        <f t="shared" si="6"/>
        <v>0.009386687414811634</v>
      </c>
    </row>
    <row r="72" spans="12:17" ht="15.75">
      <c r="L72" s="48">
        <v>67</v>
      </c>
      <c r="M72" s="48">
        <f t="shared" si="5"/>
        <v>-2.34</v>
      </c>
      <c r="N72" s="48">
        <f t="shared" si="7"/>
        <v>0.00025516221380028625</v>
      </c>
      <c r="O72" s="48">
        <f t="shared" si="8"/>
        <v>0</v>
      </c>
      <c r="P72" s="48">
        <f t="shared" si="9"/>
        <v>0.00025516221380028625</v>
      </c>
      <c r="Q72" s="48">
        <f t="shared" si="6"/>
        <v>0.00964184962861192</v>
      </c>
    </row>
    <row r="73" spans="12:17" ht="15.75">
      <c r="L73" s="48">
        <v>68</v>
      </c>
      <c r="M73" s="48">
        <f t="shared" si="5"/>
        <v>-2.33</v>
      </c>
      <c r="N73" s="48">
        <f t="shared" si="7"/>
        <v>0.00026120342855406875</v>
      </c>
      <c r="O73" s="48">
        <f t="shared" si="8"/>
        <v>0</v>
      </c>
      <c r="P73" s="48">
        <f t="shared" si="9"/>
        <v>0.00026120342855406875</v>
      </c>
      <c r="Q73" s="48">
        <f t="shared" si="6"/>
        <v>0.00990305305716599</v>
      </c>
    </row>
    <row r="74" spans="12:17" ht="15.75">
      <c r="L74" s="48">
        <v>69</v>
      </c>
      <c r="M74" s="48">
        <f t="shared" si="5"/>
        <v>-2.32</v>
      </c>
      <c r="N74" s="48">
        <f t="shared" si="7"/>
        <v>0.00026736093845147746</v>
      </c>
      <c r="O74" s="48">
        <f t="shared" si="8"/>
        <v>0</v>
      </c>
      <c r="P74" s="48">
        <f t="shared" si="9"/>
        <v>0.00026736093845147746</v>
      </c>
      <c r="Q74" s="48">
        <f t="shared" si="6"/>
        <v>0.010170413995617467</v>
      </c>
    </row>
    <row r="75" spans="12:17" ht="15.75">
      <c r="L75" s="48">
        <v>70</v>
      </c>
      <c r="M75" s="48">
        <f t="shared" si="5"/>
        <v>-2.31</v>
      </c>
      <c r="N75" s="48">
        <f t="shared" si="7"/>
        <v>0.0002736362389940128</v>
      </c>
      <c r="O75" s="48">
        <f t="shared" si="8"/>
        <v>0</v>
      </c>
      <c r="P75" s="48">
        <f t="shared" si="9"/>
        <v>0.0002736362389940128</v>
      </c>
      <c r="Q75" s="48">
        <f t="shared" si="6"/>
        <v>0.01044405023461148</v>
      </c>
    </row>
    <row r="76" spans="12:17" ht="15.75">
      <c r="L76" s="48">
        <v>71</v>
      </c>
      <c r="M76" s="48">
        <f t="shared" si="5"/>
        <v>-2.3</v>
      </c>
      <c r="N76" s="48">
        <f t="shared" si="7"/>
        <v>0.00028003082510774657</v>
      </c>
      <c r="O76" s="48">
        <f t="shared" si="8"/>
        <v>0</v>
      </c>
      <c r="P76" s="48">
        <f t="shared" si="9"/>
        <v>0.00028003082510774657</v>
      </c>
      <c r="Q76" s="48">
        <f t="shared" si="6"/>
        <v>0.010724081059719226</v>
      </c>
    </row>
    <row r="77" spans="12:17" ht="15.75">
      <c r="L77" s="48">
        <v>72</v>
      </c>
      <c r="M77" s="48">
        <f t="shared" si="5"/>
        <v>-2.29</v>
      </c>
      <c r="N77" s="48">
        <f t="shared" si="7"/>
        <v>0.00028654619052470576</v>
      </c>
      <c r="O77" s="48">
        <f t="shared" si="8"/>
        <v>0</v>
      </c>
      <c r="P77" s="48">
        <f t="shared" si="9"/>
        <v>0.00028654619052470576</v>
      </c>
      <c r="Q77" s="48">
        <f t="shared" si="6"/>
        <v>0.011010627250243932</v>
      </c>
    </row>
    <row r="78" spans="12:17" ht="15.75">
      <c r="L78" s="48">
        <v>73</v>
      </c>
      <c r="M78" s="48">
        <f t="shared" si="5"/>
        <v>-2.2800000000000002</v>
      </c>
      <c r="N78" s="48">
        <f t="shared" si="7"/>
        <v>0.00029318382715071145</v>
      </c>
      <c r="O78" s="48">
        <f t="shared" si="8"/>
        <v>0</v>
      </c>
      <c r="P78" s="48">
        <f t="shared" si="9"/>
        <v>0.00029318382715071145</v>
      </c>
      <c r="Q78" s="48">
        <f t="shared" si="6"/>
        <v>0.011303811077394643</v>
      </c>
    </row>
    <row r="79" spans="12:17" ht="15.75">
      <c r="L79" s="48">
        <v>74</v>
      </c>
      <c r="M79" s="48">
        <f t="shared" si="5"/>
        <v>-2.27</v>
      </c>
      <c r="N79" s="48">
        <f t="shared" si="7"/>
        <v>0.00029994522441900706</v>
      </c>
      <c r="O79" s="48">
        <f t="shared" si="8"/>
        <v>0</v>
      </c>
      <c r="P79" s="48">
        <f t="shared" si="9"/>
        <v>0.00029994522441900706</v>
      </c>
      <c r="Q79" s="48">
        <f t="shared" si="6"/>
        <v>0.01160375630181365</v>
      </c>
    </row>
    <row r="80" spans="12:17" ht="15.75">
      <c r="L80" s="48">
        <v>75</v>
      </c>
      <c r="M80" s="48">
        <f t="shared" si="5"/>
        <v>-2.26</v>
      </c>
      <c r="N80" s="48">
        <f t="shared" si="7"/>
        <v>0.00030683186863000866</v>
      </c>
      <c r="O80" s="48">
        <f t="shared" si="8"/>
        <v>0</v>
      </c>
      <c r="P80" s="48">
        <f t="shared" si="9"/>
        <v>0.00030683186863000866</v>
      </c>
      <c r="Q80" s="48">
        <f t="shared" si="6"/>
        <v>0.011910588170443659</v>
      </c>
    </row>
    <row r="81" spans="12:17" ht="15.75">
      <c r="L81" s="48">
        <v>76</v>
      </c>
      <c r="M81" s="48">
        <f t="shared" si="5"/>
        <v>-2.25</v>
      </c>
      <c r="N81" s="48">
        <f t="shared" si="7"/>
        <v>0.00031384524227895394</v>
      </c>
      <c r="O81" s="48">
        <f t="shared" si="8"/>
        <v>0</v>
      </c>
      <c r="P81" s="48">
        <f t="shared" si="9"/>
        <v>0.00031384524227895394</v>
      </c>
      <c r="Q81" s="48">
        <f t="shared" si="6"/>
        <v>0.012224433412722613</v>
      </c>
    </row>
    <row r="82" spans="12:17" ht="15.75">
      <c r="L82" s="48">
        <v>77</v>
      </c>
      <c r="M82" s="48">
        <f t="shared" si="5"/>
        <v>-2.24</v>
      </c>
      <c r="N82" s="48">
        <f t="shared" si="7"/>
        <v>0.00032098682336689777</v>
      </c>
      <c r="O82" s="48">
        <f t="shared" si="8"/>
        <v>0</v>
      </c>
      <c r="P82" s="48">
        <f t="shared" si="9"/>
        <v>0.00032098682336689777</v>
      </c>
      <c r="Q82" s="48">
        <f t="shared" si="6"/>
        <v>0.01254542023608951</v>
      </c>
    </row>
    <row r="83" spans="12:17" ht="15.75">
      <c r="L83" s="48">
        <v>78</v>
      </c>
      <c r="M83" s="48">
        <f t="shared" si="5"/>
        <v>-2.23</v>
      </c>
      <c r="N83" s="48">
        <f t="shared" si="7"/>
        <v>0.0003282580847016048</v>
      </c>
      <c r="O83" s="48">
        <f t="shared" si="8"/>
        <v>0</v>
      </c>
      <c r="P83" s="48">
        <f t="shared" si="9"/>
        <v>0.0003282580847016048</v>
      </c>
      <c r="Q83" s="48">
        <f t="shared" si="6"/>
        <v>0.012873678320791115</v>
      </c>
    </row>
    <row r="84" spans="12:17" ht="15.75">
      <c r="L84" s="48">
        <v>79</v>
      </c>
      <c r="M84" s="48">
        <f t="shared" si="5"/>
        <v>-2.2199999999999998</v>
      </c>
      <c r="N84" s="48">
        <f t="shared" si="7"/>
        <v>0.00033566049318312086</v>
      </c>
      <c r="O84" s="48">
        <f t="shared" si="8"/>
        <v>0</v>
      </c>
      <c r="P84" s="48">
        <f t="shared" si="9"/>
        <v>0.00033566049318312086</v>
      </c>
      <c r="Q84" s="48">
        <f t="shared" si="6"/>
        <v>0.013209338813974236</v>
      </c>
    </row>
    <row r="85" spans="12:17" ht="15.75">
      <c r="L85" s="48">
        <v>80</v>
      </c>
      <c r="M85" s="48">
        <f t="shared" si="5"/>
        <v>-2.21</v>
      </c>
      <c r="N85" s="48">
        <f t="shared" si="7"/>
        <v>0.0003431955090759109</v>
      </c>
      <c r="O85" s="48">
        <f t="shared" si="8"/>
        <v>0</v>
      </c>
      <c r="P85" s="48">
        <f t="shared" si="9"/>
        <v>0.0003431955090759109</v>
      </c>
      <c r="Q85" s="48">
        <f t="shared" si="6"/>
        <v>0.013552534323050147</v>
      </c>
    </row>
    <row r="86" spans="12:17" ht="15.75">
      <c r="L86" s="48">
        <v>81</v>
      </c>
      <c r="M86" s="48">
        <f t="shared" si="5"/>
        <v>-2.2</v>
      </c>
      <c r="N86" s="48">
        <f t="shared" si="7"/>
        <v>0.00035086458526978337</v>
      </c>
      <c r="O86" s="48">
        <f t="shared" si="8"/>
        <v>0</v>
      </c>
      <c r="P86" s="48">
        <f t="shared" si="9"/>
        <v>0.00035086458526978337</v>
      </c>
      <c r="Q86" s="48">
        <f t="shared" si="6"/>
        <v>0.01390339890831993</v>
      </c>
    </row>
    <row r="87" spans="12:17" ht="15.75">
      <c r="L87" s="48">
        <v>82</v>
      </c>
      <c r="M87" s="48">
        <f t="shared" si="5"/>
        <v>-2.19</v>
      </c>
      <c r="N87" s="48">
        <f t="shared" si="7"/>
        <v>0.0003586691665257158</v>
      </c>
      <c r="O87" s="48">
        <f t="shared" si="8"/>
        <v>0</v>
      </c>
      <c r="P87" s="48">
        <f t="shared" si="9"/>
        <v>0.0003586691665257158</v>
      </c>
      <c r="Q87" s="48">
        <f t="shared" si="6"/>
        <v>0.014262068074845646</v>
      </c>
    </row>
    <row r="88" spans="12:17" ht="15.75">
      <c r="L88" s="48">
        <v>83</v>
      </c>
      <c r="M88" s="48">
        <f t="shared" si="5"/>
        <v>-2.1799999999999997</v>
      </c>
      <c r="N88" s="48">
        <f t="shared" si="7"/>
        <v>0.00036661068871024494</v>
      </c>
      <c r="O88" s="48">
        <f t="shared" si="8"/>
        <v>0</v>
      </c>
      <c r="P88" s="48">
        <f t="shared" si="9"/>
        <v>0.00036661068871024494</v>
      </c>
      <c r="Q88" s="48">
        <f t="shared" si="6"/>
        <v>0.014628678763555891</v>
      </c>
    </row>
    <row r="89" spans="12:17" ht="15.75">
      <c r="L89" s="48">
        <v>84</v>
      </c>
      <c r="M89" s="48">
        <f t="shared" si="5"/>
        <v>-2.17</v>
      </c>
      <c r="N89" s="48">
        <f t="shared" si="7"/>
        <v>0.0003746905780172005</v>
      </c>
      <c r="O89" s="48">
        <f t="shared" si="8"/>
        <v>0</v>
      </c>
      <c r="P89" s="48">
        <f t="shared" si="9"/>
        <v>0.0003746905780172005</v>
      </c>
      <c r="Q89" s="48">
        <f t="shared" si="6"/>
        <v>0.015003369341573092</v>
      </c>
    </row>
    <row r="90" spans="12:17" ht="15.75">
      <c r="L90" s="48">
        <v>85</v>
      </c>
      <c r="M90" s="48">
        <f t="shared" si="5"/>
        <v>-2.16</v>
      </c>
      <c r="N90" s="48">
        <f t="shared" si="7"/>
        <v>0.0003829102501765602</v>
      </c>
      <c r="O90" s="48">
        <f t="shared" si="8"/>
        <v>0</v>
      </c>
      <c r="P90" s="48">
        <f t="shared" si="9"/>
        <v>0.0003829102501765602</v>
      </c>
      <c r="Q90" s="48">
        <f t="shared" si="6"/>
        <v>0.015386279591749652</v>
      </c>
    </row>
    <row r="91" spans="12:17" ht="15.75">
      <c r="L91" s="48">
        <v>86</v>
      </c>
      <c r="M91" s="48">
        <f t="shared" si="5"/>
        <v>-2.15</v>
      </c>
      <c r="N91" s="48">
        <f t="shared" si="7"/>
        <v>0.00039127110965098133</v>
      </c>
      <c r="O91" s="48">
        <f t="shared" si="8"/>
        <v>0</v>
      </c>
      <c r="P91" s="48">
        <f t="shared" si="9"/>
        <v>0.00039127110965098133</v>
      </c>
      <c r="Q91" s="48">
        <f t="shared" si="6"/>
        <v>0.015777550701400633</v>
      </c>
    </row>
    <row r="92" spans="12:17" ht="15.75">
      <c r="L92" s="48">
        <v>87</v>
      </c>
      <c r="M92" s="48">
        <f t="shared" si="5"/>
        <v>-2.14</v>
      </c>
      <c r="N92" s="48">
        <f t="shared" si="7"/>
        <v>0.0003997745488216742</v>
      </c>
      <c r="O92" s="48">
        <f t="shared" si="8"/>
        <v>0</v>
      </c>
      <c r="P92" s="48">
        <f t="shared" si="9"/>
        <v>0.0003997745488216742</v>
      </c>
      <c r="Q92" s="48">
        <f t="shared" si="6"/>
        <v>0.016177325250222307</v>
      </c>
    </row>
    <row r="93" spans="12:17" ht="15.75">
      <c r="L93" s="48">
        <v>88</v>
      </c>
      <c r="M93" s="48">
        <f t="shared" si="5"/>
        <v>-2.13</v>
      </c>
      <c r="N93" s="48">
        <f t="shared" si="7"/>
        <v>0.00040842194716106395</v>
      </c>
      <c r="O93" s="48">
        <f t="shared" si="8"/>
        <v>0</v>
      </c>
      <c r="P93" s="48">
        <f t="shared" si="9"/>
        <v>0.00040842194716106395</v>
      </c>
      <c r="Q93" s="48">
        <f t="shared" si="6"/>
        <v>0.01658574719738337</v>
      </c>
    </row>
    <row r="94" spans="12:17" ht="15.75">
      <c r="L94" s="48">
        <v>89</v>
      </c>
      <c r="M94" s="48">
        <f t="shared" si="5"/>
        <v>-2.12</v>
      </c>
      <c r="N94" s="48">
        <f t="shared" si="7"/>
        <v>0.0004172146703942392</v>
      </c>
      <c r="O94" s="48">
        <f t="shared" si="8"/>
        <v>0</v>
      </c>
      <c r="P94" s="48">
        <f t="shared" si="9"/>
        <v>0.0004172146703942392</v>
      </c>
      <c r="Q94" s="48">
        <f t="shared" si="6"/>
        <v>0.01700296186777761</v>
      </c>
    </row>
    <row r="95" spans="12:17" ht="15.75">
      <c r="L95" s="48">
        <v>90</v>
      </c>
      <c r="M95" s="48">
        <f t="shared" si="5"/>
        <v>-2.11</v>
      </c>
      <c r="N95" s="48">
        <f t="shared" si="7"/>
        <v>0.0004261540696505195</v>
      </c>
      <c r="O95" s="48">
        <f t="shared" si="8"/>
        <v>0</v>
      </c>
      <c r="P95" s="48">
        <f t="shared" si="9"/>
        <v>0.0004261540696505195</v>
      </c>
      <c r="Q95" s="48">
        <f t="shared" si="6"/>
        <v>0.01742911593742813</v>
      </c>
    </row>
    <row r="96" spans="12:17" ht="15.75">
      <c r="L96" s="48">
        <v>91</v>
      </c>
      <c r="M96" s="48">
        <f t="shared" si="5"/>
        <v>-2.1</v>
      </c>
      <c r="N96" s="48">
        <f t="shared" si="7"/>
        <v>0.0004352414806017002</v>
      </c>
      <c r="O96" s="48">
        <f t="shared" si="8"/>
        <v>0</v>
      </c>
      <c r="P96" s="48">
        <f t="shared" si="9"/>
        <v>0.0004352414806017002</v>
      </c>
      <c r="Q96" s="48">
        <f t="shared" si="6"/>
        <v>0.01786435741802983</v>
      </c>
    </row>
    <row r="97" spans="12:17" ht="15.75">
      <c r="L97" s="48">
        <v>92</v>
      </c>
      <c r="M97" s="48">
        <f t="shared" si="5"/>
        <v>-2.09</v>
      </c>
      <c r="N97" s="48">
        <f t="shared" si="7"/>
        <v>0.0004444782225926369</v>
      </c>
      <c r="O97" s="48">
        <f t="shared" si="8"/>
        <v>0</v>
      </c>
      <c r="P97" s="48">
        <f t="shared" si="9"/>
        <v>0.0004444782225926369</v>
      </c>
      <c r="Q97" s="48">
        <f t="shared" si="6"/>
        <v>0.018308835640622467</v>
      </c>
    </row>
    <row r="98" spans="12:17" ht="15.75">
      <c r="L98" s="48">
        <v>93</v>
      </c>
      <c r="M98" s="48">
        <f t="shared" si="5"/>
        <v>-2.08</v>
      </c>
      <c r="N98" s="48">
        <f t="shared" si="7"/>
        <v>0.000453865597758063</v>
      </c>
      <c r="O98" s="48">
        <f t="shared" si="8"/>
        <v>0</v>
      </c>
      <c r="P98" s="48">
        <f t="shared" si="9"/>
        <v>0.000453865597758063</v>
      </c>
      <c r="Q98" s="48">
        <f t="shared" si="6"/>
        <v>0.01876270123838053</v>
      </c>
    </row>
    <row r="99" spans="12:17" ht="15.75">
      <c r="L99" s="48">
        <v>94</v>
      </c>
      <c r="M99" s="48">
        <f t="shared" si="5"/>
        <v>-2.07</v>
      </c>
      <c r="N99" s="48">
        <f t="shared" si="7"/>
        <v>0.0004634048901323018</v>
      </c>
      <c r="O99" s="48">
        <f t="shared" si="8"/>
        <v>0</v>
      </c>
      <c r="P99" s="48">
        <f t="shared" si="9"/>
        <v>0.0004634048901323018</v>
      </c>
      <c r="Q99" s="48">
        <f t="shared" si="6"/>
        <v>0.019226106128512832</v>
      </c>
    </row>
    <row r="100" spans="12:17" ht="15.75">
      <c r="L100" s="48">
        <v>95</v>
      </c>
      <c r="M100" s="48">
        <f t="shared" si="5"/>
        <v>-2.06</v>
      </c>
      <c r="N100" s="48">
        <f t="shared" si="7"/>
        <v>0.0004730973647477654</v>
      </c>
      <c r="O100" s="48">
        <f t="shared" si="8"/>
        <v>0</v>
      </c>
      <c r="P100" s="48">
        <f t="shared" si="9"/>
        <v>0.0004730973647477654</v>
      </c>
      <c r="Q100" s="48">
        <f t="shared" si="6"/>
        <v>0.019699203493260597</v>
      </c>
    </row>
    <row r="101" spans="12:17" ht="15.75">
      <c r="L101" s="48">
        <v>96</v>
      </c>
      <c r="M101" s="48">
        <f t="shared" si="5"/>
        <v>-2.05</v>
      </c>
      <c r="N101" s="48">
        <f t="shared" si="7"/>
        <v>0.00048294426672468305</v>
      </c>
      <c r="O101" s="48">
        <f t="shared" si="8"/>
        <v>0</v>
      </c>
      <c r="P101" s="48">
        <f t="shared" si="9"/>
        <v>0.00048294426672468305</v>
      </c>
      <c r="Q101" s="48">
        <f t="shared" si="6"/>
        <v>0.02018214775998528</v>
      </c>
    </row>
    <row r="102" spans="12:17" ht="15.75">
      <c r="L102" s="48">
        <v>97</v>
      </c>
      <c r="M102" s="48">
        <f t="shared" si="5"/>
        <v>-2.04</v>
      </c>
      <c r="N102" s="48">
        <f t="shared" si="7"/>
        <v>0.0004929468203503928</v>
      </c>
      <c r="O102" s="48">
        <f t="shared" si="8"/>
        <v>0</v>
      </c>
      <c r="P102" s="48">
        <f t="shared" si="9"/>
        <v>0.0004929468203503928</v>
      </c>
      <c r="Q102" s="48">
        <f t="shared" si="6"/>
        <v>0.020675094580335673</v>
      </c>
    </row>
    <row r="103" spans="12:17" ht="15.75">
      <c r="L103" s="48">
        <v>98</v>
      </c>
      <c r="M103" s="48">
        <f t="shared" si="5"/>
        <v>-2.0300000000000002</v>
      </c>
      <c r="N103" s="48">
        <f t="shared" si="7"/>
        <v>0.0005031062281527499</v>
      </c>
      <c r="O103" s="48">
        <f t="shared" si="8"/>
        <v>0</v>
      </c>
      <c r="P103" s="48">
        <f t="shared" si="9"/>
        <v>0.0005031062281527499</v>
      </c>
      <c r="Q103" s="48">
        <f t="shared" si="6"/>
        <v>0.021178200808488423</v>
      </c>
    </row>
    <row r="104" spans="12:17" ht="15.75">
      <c r="L104" s="48">
        <v>99</v>
      </c>
      <c r="M104" s="48">
        <f t="shared" si="5"/>
        <v>-2.02</v>
      </c>
      <c r="N104" s="48">
        <f t="shared" si="7"/>
        <v>0.0005134236699623207</v>
      </c>
      <c r="O104" s="48">
        <f t="shared" si="8"/>
        <v>0</v>
      </c>
      <c r="P104" s="48">
        <f t="shared" si="9"/>
        <v>0.0005134236699623207</v>
      </c>
      <c r="Q104" s="48">
        <f t="shared" si="6"/>
        <v>0.021691624478450744</v>
      </c>
    </row>
    <row r="105" spans="12:17" ht="15.75">
      <c r="L105" s="48">
        <v>100</v>
      </c>
      <c r="M105" s="48">
        <f t="shared" si="5"/>
        <v>-2.01</v>
      </c>
      <c r="N105" s="48">
        <f t="shared" si="7"/>
        <v>0.0005239003019684718</v>
      </c>
      <c r="O105" s="48">
        <f t="shared" si="8"/>
        <v>0</v>
      </c>
      <c r="P105" s="48">
        <f t="shared" si="9"/>
        <v>0.0005239003019684718</v>
      </c>
      <c r="Q105" s="48">
        <f t="shared" si="6"/>
        <v>0.022215524780419216</v>
      </c>
    </row>
    <row r="106" spans="12:17" ht="15.75">
      <c r="L106" s="48">
        <v>101</v>
      </c>
      <c r="M106" s="48">
        <f t="shared" si="5"/>
        <v>-2</v>
      </c>
      <c r="N106" s="48">
        <f t="shared" si="7"/>
        <v>0.0005345372557676864</v>
      </c>
      <c r="O106" s="48">
        <f t="shared" si="8"/>
        <v>0</v>
      </c>
      <c r="P106" s="48">
        <f t="shared" si="9"/>
        <v>0.0005345372557676864</v>
      </c>
      <c r="Q106" s="48">
        <f t="shared" si="6"/>
        <v>0.022750062036186902</v>
      </c>
    </row>
    <row r="107" spans="12:17" ht="15.75">
      <c r="L107" s="48">
        <v>102</v>
      </c>
      <c r="M107" s="48">
        <f t="shared" si="5"/>
        <v>-1.99</v>
      </c>
      <c r="N107" s="48">
        <f t="shared" si="7"/>
        <v>0.0005453356374042206</v>
      </c>
      <c r="O107" s="48">
        <f t="shared" si="8"/>
        <v>0</v>
      </c>
      <c r="P107" s="48">
        <f t="shared" si="9"/>
        <v>0.0005453356374042206</v>
      </c>
      <c r="Q107" s="48">
        <f t="shared" si="6"/>
        <v>0.023295397673591123</v>
      </c>
    </row>
    <row r="108" spans="12:17" ht="15.75">
      <c r="L108" s="48">
        <v>103</v>
      </c>
      <c r="M108" s="48">
        <f t="shared" si="5"/>
        <v>-1.98</v>
      </c>
      <c r="N108" s="48">
        <f t="shared" si="7"/>
        <v>0.0005562965264052089</v>
      </c>
      <c r="O108" s="48">
        <f t="shared" si="8"/>
        <v>0</v>
      </c>
      <c r="P108" s="48">
        <f t="shared" si="9"/>
        <v>0.0005562965264052089</v>
      </c>
      <c r="Q108" s="48">
        <f t="shared" si="6"/>
        <v>0.02385169419999633</v>
      </c>
    </row>
    <row r="109" spans="12:17" ht="15.75">
      <c r="L109" s="48">
        <v>104</v>
      </c>
      <c r="M109" s="48">
        <f t="shared" si="5"/>
        <v>-1.97</v>
      </c>
      <c r="N109" s="48">
        <f t="shared" si="7"/>
        <v>0.0005674209748082193</v>
      </c>
      <c r="O109" s="48">
        <f t="shared" si="8"/>
        <v>0</v>
      </c>
      <c r="P109" s="48">
        <f t="shared" si="9"/>
        <v>0.0005674209748082193</v>
      </c>
      <c r="Q109" s="48">
        <f t="shared" si="6"/>
        <v>0.02441911517480455</v>
      </c>
    </row>
    <row r="110" spans="12:17" ht="15.75">
      <c r="L110" s="48">
        <v>105</v>
      </c>
      <c r="M110" s="48">
        <f t="shared" si="5"/>
        <v>-1.96</v>
      </c>
      <c r="N110" s="48">
        <f t="shared" si="7"/>
        <v>0.0005787100061849237</v>
      </c>
      <c r="O110" s="48">
        <f t="shared" si="8"/>
        <v>0</v>
      </c>
      <c r="P110" s="48">
        <f t="shared" si="9"/>
        <v>0.0005787100061849237</v>
      </c>
      <c r="Q110" s="48">
        <f t="shared" si="6"/>
        <v>0.024997825180989475</v>
      </c>
    </row>
    <row r="111" spans="12:17" ht="15.75">
      <c r="L111" s="48">
        <v>106</v>
      </c>
      <c r="M111" s="48">
        <f t="shared" si="5"/>
        <v>-1.95</v>
      </c>
      <c r="N111" s="48">
        <f t="shared" si="7"/>
        <v>0.0005901646146575512</v>
      </c>
      <c r="O111" s="48">
        <f t="shared" si="8"/>
        <v>0</v>
      </c>
      <c r="P111" s="48">
        <f t="shared" si="9"/>
        <v>0.0005901646146575512</v>
      </c>
      <c r="Q111" s="48">
        <f t="shared" si="6"/>
        <v>0.025587989795647026</v>
      </c>
    </row>
    <row r="112" spans="12:17" ht="15.75">
      <c r="L112" s="48">
        <v>107</v>
      </c>
      <c r="M112" s="48">
        <f t="shared" si="5"/>
        <v>-1.94</v>
      </c>
      <c r="N112" s="48">
        <f t="shared" si="7"/>
        <v>0.0006017857639122326</v>
      </c>
      <c r="O112" s="48">
        <f t="shared" si="8"/>
        <v>0</v>
      </c>
      <c r="P112" s="48">
        <f t="shared" si="9"/>
        <v>0.0006017857639122326</v>
      </c>
      <c r="Q112" s="48">
        <f t="shared" si="6"/>
        <v>0.02618977555955926</v>
      </c>
    </row>
    <row r="113" spans="12:17" ht="15.75">
      <c r="L113" s="48">
        <v>108</v>
      </c>
      <c r="M113" s="48">
        <f t="shared" si="5"/>
        <v>-1.93</v>
      </c>
      <c r="N113" s="48">
        <f t="shared" si="7"/>
        <v>0.0006135743862075715</v>
      </c>
      <c r="O113" s="48">
        <f t="shared" si="8"/>
        <v>0</v>
      </c>
      <c r="P113" s="48">
        <f t="shared" si="9"/>
        <v>0.0006135743862075715</v>
      </c>
      <c r="Q113" s="48">
        <f t="shared" si="6"/>
        <v>0.02680334994576683</v>
      </c>
    </row>
    <row r="114" spans="12:17" ht="15.75">
      <c r="L114" s="48">
        <v>109</v>
      </c>
      <c r="M114" s="48">
        <f t="shared" si="5"/>
        <v>-1.92</v>
      </c>
      <c r="N114" s="48">
        <f t="shared" si="7"/>
        <v>0.0006255313813789964</v>
      </c>
      <c r="O114" s="48">
        <f t="shared" si="8"/>
        <v>0</v>
      </c>
      <c r="P114" s="48">
        <f t="shared" si="9"/>
        <v>0.0006255313813789964</v>
      </c>
      <c r="Q114" s="48">
        <f t="shared" si="6"/>
        <v>0.027428881327145826</v>
      </c>
    </row>
    <row r="115" spans="12:17" ht="15.75">
      <c r="L115" s="48">
        <v>110</v>
      </c>
      <c r="M115" s="48">
        <f t="shared" si="5"/>
        <v>-1.91</v>
      </c>
      <c r="N115" s="48">
        <f t="shared" si="7"/>
        <v>0.000637657615841003</v>
      </c>
      <c r="O115" s="48">
        <f t="shared" si="8"/>
        <v>0</v>
      </c>
      <c r="P115" s="48">
        <f t="shared" si="9"/>
        <v>0.000637657615841003</v>
      </c>
      <c r="Q115" s="48">
        <f t="shared" si="6"/>
        <v>0.02806653894298683</v>
      </c>
    </row>
    <row r="116" spans="12:17" ht="15.75">
      <c r="L116" s="48">
        <v>111</v>
      </c>
      <c r="M116" s="48">
        <f t="shared" si="5"/>
        <v>-1.9</v>
      </c>
      <c r="N116" s="48">
        <f t="shared" si="7"/>
        <v>0.000649953921585622</v>
      </c>
      <c r="O116" s="48">
        <f t="shared" si="8"/>
        <v>0</v>
      </c>
      <c r="P116" s="48">
        <f t="shared" si="9"/>
        <v>0.000649953921585622</v>
      </c>
      <c r="Q116" s="48">
        <f t="shared" si="6"/>
        <v>0.02871649286457245</v>
      </c>
    </row>
    <row r="117" spans="12:17" ht="15.75">
      <c r="L117" s="48">
        <v>112</v>
      </c>
      <c r="M117" s="48">
        <f t="shared" si="5"/>
        <v>-1.89</v>
      </c>
      <c r="N117" s="48">
        <f t="shared" si="7"/>
        <v>0.0006624210951801102</v>
      </c>
      <c r="O117" s="48">
        <f t="shared" si="8"/>
        <v>0</v>
      </c>
      <c r="P117" s="48">
        <f t="shared" si="9"/>
        <v>0.0006624210951801102</v>
      </c>
      <c r="Q117" s="48">
        <f t="shared" si="6"/>
        <v>0.02937891395975256</v>
      </c>
    </row>
    <row r="118" spans="12:17" ht="15.75">
      <c r="L118" s="48">
        <v>113</v>
      </c>
      <c r="M118" s="48">
        <f t="shared" si="5"/>
        <v>-1.88</v>
      </c>
      <c r="N118" s="48">
        <f t="shared" si="7"/>
        <v>0.0006750598967615318</v>
      </c>
      <c r="O118" s="48">
        <f t="shared" si="8"/>
        <v>0</v>
      </c>
      <c r="P118" s="48">
        <f t="shared" si="9"/>
        <v>0.0006750598967615318</v>
      </c>
      <c r="Q118" s="48">
        <f t="shared" si="6"/>
        <v>0.030053973856514093</v>
      </c>
    </row>
    <row r="119" spans="12:17" ht="15.75">
      <c r="L119" s="48">
        <v>114</v>
      </c>
      <c r="M119" s="48">
        <f t="shared" si="5"/>
        <v>-1.8699999999999999</v>
      </c>
      <c r="N119" s="48">
        <f t="shared" si="7"/>
        <v>0.0006878710490320072</v>
      </c>
      <c r="O119" s="48">
        <f t="shared" si="8"/>
        <v>0</v>
      </c>
      <c r="P119" s="48">
        <f t="shared" si="9"/>
        <v>0.0006878710490320072</v>
      </c>
      <c r="Q119" s="48">
        <f t="shared" si="6"/>
        <v>0.0307418449055461</v>
      </c>
    </row>
    <row r="120" spans="12:17" ht="15.75">
      <c r="L120" s="48">
        <v>115</v>
      </c>
      <c r="M120" s="48">
        <f t="shared" si="5"/>
        <v>-1.8599999999999999</v>
      </c>
      <c r="N120" s="48">
        <f t="shared" si="7"/>
        <v>0.0007008552362528508</v>
      </c>
      <c r="O120" s="48">
        <f t="shared" si="8"/>
        <v>0</v>
      </c>
      <c r="P120" s="48">
        <f t="shared" si="9"/>
        <v>0.0007008552362528508</v>
      </c>
      <c r="Q120" s="48">
        <f t="shared" si="6"/>
        <v>0.03144270014179895</v>
      </c>
    </row>
    <row r="121" spans="12:17" ht="15.75">
      <c r="L121" s="48">
        <v>116</v>
      </c>
      <c r="M121" s="48">
        <f t="shared" si="5"/>
        <v>-1.8499999999999999</v>
      </c>
      <c r="N121" s="48">
        <f t="shared" si="7"/>
        <v>0.0007140131032387087</v>
      </c>
      <c r="O121" s="48">
        <f t="shared" si="8"/>
        <v>0</v>
      </c>
      <c r="P121" s="48">
        <f t="shared" si="9"/>
        <v>0.0007140131032387087</v>
      </c>
      <c r="Q121" s="48">
        <f t="shared" si="6"/>
        <v>0.03215671324503766</v>
      </c>
    </row>
    <row r="122" spans="12:17" ht="15.75">
      <c r="L122" s="48">
        <v>117</v>
      </c>
      <c r="M122" s="48">
        <f t="shared" si="5"/>
        <v>-1.84</v>
      </c>
      <c r="N122" s="48">
        <f t="shared" si="7"/>
        <v>0.0007273452543535841</v>
      </c>
      <c r="O122" s="48">
        <f t="shared" si="8"/>
        <v>0</v>
      </c>
      <c r="P122" s="48">
        <f t="shared" si="9"/>
        <v>0.0007273452543535841</v>
      </c>
      <c r="Q122" s="48">
        <f t="shared" si="6"/>
        <v>0.032884058499391244</v>
      </c>
    </row>
    <row r="123" spans="12:17" ht="15.75">
      <c r="L123" s="48">
        <v>118</v>
      </c>
      <c r="M123" s="48">
        <f t="shared" si="5"/>
        <v>-1.83</v>
      </c>
      <c r="N123" s="48">
        <f t="shared" si="7"/>
        <v>0.0007408522525065298</v>
      </c>
      <c r="O123" s="48">
        <f t="shared" si="8"/>
        <v>0</v>
      </c>
      <c r="P123" s="48">
        <f t="shared" si="9"/>
        <v>0.0007408522525065298</v>
      </c>
      <c r="Q123" s="48">
        <f t="shared" si="6"/>
        <v>0.033624910751897774</v>
      </c>
    </row>
    <row r="124" spans="12:17" ht="15.75">
      <c r="L124" s="48">
        <v>119</v>
      </c>
      <c r="M124" s="48">
        <f t="shared" si="5"/>
        <v>-1.82</v>
      </c>
      <c r="N124" s="48">
        <f t="shared" si="7"/>
        <v>0.0007545346181525581</v>
      </c>
      <c r="O124" s="48">
        <f t="shared" si="8"/>
        <v>0</v>
      </c>
      <c r="P124" s="48">
        <f t="shared" si="9"/>
        <v>0.0007545346181525581</v>
      </c>
      <c r="Q124" s="48">
        <f t="shared" si="6"/>
        <v>0.03437944537005033</v>
      </c>
    </row>
    <row r="125" spans="12:17" ht="15.75">
      <c r="L125" s="48">
        <v>120</v>
      </c>
      <c r="M125" s="48">
        <f t="shared" si="5"/>
        <v>-1.81</v>
      </c>
      <c r="N125" s="48">
        <f t="shared" si="7"/>
        <v>0.0007683928282926633</v>
      </c>
      <c r="O125" s="48">
        <f t="shared" si="8"/>
        <v>0</v>
      </c>
      <c r="P125" s="48">
        <f t="shared" si="9"/>
        <v>0.0007683928282926633</v>
      </c>
      <c r="Q125" s="48">
        <f t="shared" si="6"/>
        <v>0.035147838198342995</v>
      </c>
    </row>
    <row r="126" spans="12:17" ht="15.75">
      <c r="L126" s="48">
        <v>121</v>
      </c>
      <c r="M126" s="48">
        <f t="shared" si="5"/>
        <v>-1.8</v>
      </c>
      <c r="N126" s="48">
        <f t="shared" si="7"/>
        <v>0.000782427315480061</v>
      </c>
      <c r="O126" s="48">
        <f t="shared" si="8"/>
        <v>0</v>
      </c>
      <c r="P126" s="48">
        <f t="shared" si="9"/>
        <v>0.000782427315480061</v>
      </c>
      <c r="Q126" s="48">
        <f t="shared" si="6"/>
        <v>0.035930265513823056</v>
      </c>
    </row>
    <row r="127" spans="12:17" ht="15.75">
      <c r="L127" s="48">
        <v>122</v>
      </c>
      <c r="M127" s="48">
        <f t="shared" si="5"/>
        <v>-1.79</v>
      </c>
      <c r="N127" s="48">
        <f t="shared" si="7"/>
        <v>0.0007966384668295357</v>
      </c>
      <c r="O127" s="48">
        <f t="shared" si="8"/>
        <v>0</v>
      </c>
      <c r="P127" s="48">
        <f t="shared" si="9"/>
        <v>0.0007966384668295357</v>
      </c>
      <c r="Q127" s="48">
        <f t="shared" si="6"/>
        <v>0.03672690398065259</v>
      </c>
    </row>
    <row r="128" spans="12:17" ht="15.75">
      <c r="L128" s="48">
        <v>123</v>
      </c>
      <c r="M128" s="48">
        <f t="shared" si="5"/>
        <v>-1.78</v>
      </c>
      <c r="N128" s="48">
        <f t="shared" si="7"/>
        <v>0.0008110266230314522</v>
      </c>
      <c r="O128" s="48">
        <f t="shared" si="8"/>
        <v>0</v>
      </c>
      <c r="P128" s="48">
        <f t="shared" si="9"/>
        <v>0.0008110266230314522</v>
      </c>
      <c r="Q128" s="48">
        <f t="shared" si="6"/>
        <v>0.037537930603684044</v>
      </c>
    </row>
    <row r="129" spans="12:17" ht="15.75">
      <c r="L129" s="48">
        <v>124</v>
      </c>
      <c r="M129" s="48">
        <f t="shared" si="5"/>
        <v>-1.77</v>
      </c>
      <c r="N129" s="48">
        <f t="shared" si="7"/>
        <v>0.0008255920773714287</v>
      </c>
      <c r="O129" s="48">
        <f t="shared" si="8"/>
        <v>0</v>
      </c>
      <c r="P129" s="48">
        <f t="shared" si="9"/>
        <v>0.0008255920773714287</v>
      </c>
      <c r="Q129" s="48">
        <f t="shared" si="6"/>
        <v>0.03836352268105547</v>
      </c>
    </row>
    <row r="130" spans="12:17" ht="15.75">
      <c r="L130" s="48">
        <v>125</v>
      </c>
      <c r="M130" s="48">
        <f t="shared" si="5"/>
        <v>-1.76</v>
      </c>
      <c r="N130" s="48">
        <f t="shared" si="7"/>
        <v>0.0008403350747564486</v>
      </c>
      <c r="O130" s="48">
        <f t="shared" si="8"/>
        <v>0</v>
      </c>
      <c r="P130" s="48">
        <f t="shared" si="9"/>
        <v>0.0008403350747564486</v>
      </c>
      <c r="Q130" s="48">
        <f t="shared" si="6"/>
        <v>0.03920385775581192</v>
      </c>
    </row>
    <row r="131" spans="12:17" ht="15.75">
      <c r="L131" s="48">
        <v>126</v>
      </c>
      <c r="M131" s="48">
        <f t="shared" si="5"/>
        <v>-1.75</v>
      </c>
      <c r="N131" s="48">
        <f t="shared" si="7"/>
        <v>0.0008552558107470798</v>
      </c>
      <c r="O131" s="48">
        <f t="shared" si="8"/>
        <v>0</v>
      </c>
      <c r="P131" s="48">
        <f t="shared" si="9"/>
        <v>0.0008552558107470798</v>
      </c>
      <c r="Q131" s="48">
        <f t="shared" si="6"/>
        <v>0.040059113566559</v>
      </c>
    </row>
    <row r="132" spans="12:17" ht="15.75">
      <c r="L132" s="48">
        <v>127</v>
      </c>
      <c r="M132" s="48">
        <f t="shared" si="5"/>
        <v>-1.74</v>
      </c>
      <c r="N132" s="48">
        <f t="shared" si="7"/>
        <v>0.0008703544305982414</v>
      </c>
      <c r="O132" s="48">
        <f t="shared" si="8"/>
        <v>0</v>
      </c>
      <c r="P132" s="48">
        <f t="shared" si="9"/>
        <v>0.0008703544305982414</v>
      </c>
      <c r="Q132" s="48">
        <f t="shared" si="6"/>
        <v>0.04092946799715724</v>
      </c>
    </row>
    <row r="133" spans="12:17" ht="15.75">
      <c r="L133" s="48">
        <v>128</v>
      </c>
      <c r="M133" s="48">
        <f t="shared" si="5"/>
        <v>-1.73</v>
      </c>
      <c r="N133" s="48">
        <f t="shared" si="7"/>
        <v>0.0008856310283077429</v>
      </c>
      <c r="O133" s="48">
        <f t="shared" si="8"/>
        <v>0</v>
      </c>
      <c r="P133" s="48">
        <f t="shared" si="9"/>
        <v>0.0008856310283077429</v>
      </c>
      <c r="Q133" s="48">
        <f t="shared" si="6"/>
        <v>0.041815099025464986</v>
      </c>
    </row>
    <row r="134" spans="12:17" ht="15.75">
      <c r="L134" s="48">
        <v>129</v>
      </c>
      <c r="M134" s="48">
        <f aca="true" t="shared" si="10" ref="M134:M197">-3+((L134-1)*step)</f>
        <v>-1.72</v>
      </c>
      <c r="N134" s="48">
        <f t="shared" si="7"/>
        <v>0.0009010856456732608</v>
      </c>
      <c r="O134" s="48">
        <f t="shared" si="8"/>
        <v>0</v>
      </c>
      <c r="P134" s="48">
        <f t="shared" si="9"/>
        <v>0.0009010856456732608</v>
      </c>
      <c r="Q134" s="48">
        <f aca="true" t="shared" si="11" ref="Q134:Q197">NORMSDIST(M134)</f>
        <v>0.042716184671138246</v>
      </c>
    </row>
    <row r="135" spans="12:17" ht="15.75">
      <c r="L135" s="48">
        <v>130</v>
      </c>
      <c r="M135" s="48">
        <f t="shared" si="10"/>
        <v>-1.71</v>
      </c>
      <c r="N135" s="48">
        <f aca="true" t="shared" si="12" ref="N135:N198">IF(OR(M135&gt;L_cutoff,L_cutoff="Minus Infinity"),IF(M135&lt;=U_cutoff,P135,0),0)</f>
        <v>0.0009167182713605282</v>
      </c>
      <c r="O135" s="48">
        <f aca="true" t="shared" si="13" ref="O135:O198">P135-N135</f>
        <v>0</v>
      </c>
      <c r="P135" s="48">
        <f aca="true" t="shared" si="14" ref="P135:P198">Q135-Q134</f>
        <v>0.0009167182713605282</v>
      </c>
      <c r="Q135" s="48">
        <f t="shared" si="11"/>
        <v>0.043632902942498775</v>
      </c>
    </row>
    <row r="136" spans="12:17" ht="15.75">
      <c r="L136" s="48">
        <v>131</v>
      </c>
      <c r="M136" s="48">
        <f t="shared" si="10"/>
        <v>-1.7</v>
      </c>
      <c r="N136" s="48">
        <f t="shared" si="12"/>
        <v>0.0009325288399806286</v>
      </c>
      <c r="O136" s="48">
        <f t="shared" si="13"/>
        <v>0</v>
      </c>
      <c r="P136" s="48">
        <f t="shared" si="14"/>
        <v>0.0009325288399806286</v>
      </c>
      <c r="Q136" s="48">
        <f t="shared" si="11"/>
        <v>0.0445654317824794</v>
      </c>
    </row>
    <row r="137" spans="12:17" ht="15.75">
      <c r="L137" s="48">
        <v>132</v>
      </c>
      <c r="M137" s="48">
        <f t="shared" si="10"/>
        <v>-1.69</v>
      </c>
      <c r="N137" s="48">
        <f t="shared" si="12"/>
        <v>0.000948517231179169</v>
      </c>
      <c r="O137" s="48">
        <f t="shared" si="13"/>
        <v>0</v>
      </c>
      <c r="P137" s="48">
        <f t="shared" si="14"/>
        <v>0.000948517231179169</v>
      </c>
      <c r="Q137" s="48">
        <f t="shared" si="11"/>
        <v>0.04551394901365857</v>
      </c>
    </row>
    <row r="138" spans="12:17" ht="15.75">
      <c r="L138" s="48">
        <v>133</v>
      </c>
      <c r="M138" s="48">
        <f t="shared" si="10"/>
        <v>-1.68</v>
      </c>
      <c r="N138" s="48">
        <f t="shared" si="12"/>
        <v>0.0009646832687374429</v>
      </c>
      <c r="O138" s="48">
        <f t="shared" si="13"/>
        <v>0</v>
      </c>
      <c r="P138" s="48">
        <f t="shared" si="14"/>
        <v>0.0009646832687374429</v>
      </c>
      <c r="Q138" s="48">
        <f t="shared" si="11"/>
        <v>0.046478632282396015</v>
      </c>
    </row>
    <row r="139" spans="12:17" ht="15.75">
      <c r="L139" s="48">
        <v>134</v>
      </c>
      <c r="M139" s="48">
        <f t="shared" si="10"/>
        <v>-1.67</v>
      </c>
      <c r="N139" s="48">
        <f t="shared" si="12"/>
        <v>0.0009810267196856959</v>
      </c>
      <c r="O139" s="48">
        <f t="shared" si="13"/>
        <v>0</v>
      </c>
      <c r="P139" s="48">
        <f t="shared" si="14"/>
        <v>0.0009810267196856959</v>
      </c>
      <c r="Q139" s="48">
        <f t="shared" si="11"/>
        <v>0.04745965900208171</v>
      </c>
    </row>
    <row r="140" spans="12:17" ht="15.75">
      <c r="L140" s="48">
        <v>135</v>
      </c>
      <c r="M140" s="48">
        <f t="shared" si="10"/>
        <v>-1.66</v>
      </c>
      <c r="N140" s="48">
        <f t="shared" si="12"/>
        <v>0.0009975472934307117</v>
      </c>
      <c r="O140" s="48">
        <f t="shared" si="13"/>
        <v>0</v>
      </c>
      <c r="P140" s="48">
        <f t="shared" si="14"/>
        <v>0.0009975472934307117</v>
      </c>
      <c r="Q140" s="48">
        <f t="shared" si="11"/>
        <v>0.04845720629551242</v>
      </c>
    </row>
    <row r="141" spans="12:17" ht="15.75">
      <c r="L141" s="48">
        <v>136</v>
      </c>
      <c r="M141" s="48">
        <f t="shared" si="10"/>
        <v>-1.65</v>
      </c>
      <c r="N141" s="48">
        <f t="shared" si="12"/>
        <v>0.0010142446408971661</v>
      </c>
      <c r="O141" s="48">
        <f t="shared" si="13"/>
        <v>0</v>
      </c>
      <c r="P141" s="48">
        <f t="shared" si="14"/>
        <v>0.0010142446408971661</v>
      </c>
      <c r="Q141" s="48">
        <f t="shared" si="11"/>
        <v>0.04947145093640959</v>
      </c>
    </row>
    <row r="142" spans="12:17" ht="15.75">
      <c r="L142" s="48">
        <v>137</v>
      </c>
      <c r="M142" s="48">
        <f t="shared" si="10"/>
        <v>-1.64</v>
      </c>
      <c r="N142" s="48">
        <f t="shared" si="12"/>
        <v>0.0010311183536838575</v>
      </c>
      <c r="O142" s="48">
        <f t="shared" si="13"/>
        <v>0</v>
      </c>
      <c r="P142" s="48">
        <f t="shared" si="14"/>
        <v>0.0010311183536838575</v>
      </c>
      <c r="Q142" s="48">
        <f t="shared" si="11"/>
        <v>0.050502569290093446</v>
      </c>
    </row>
    <row r="143" spans="12:17" ht="15.75">
      <c r="L143" s="48">
        <v>138</v>
      </c>
      <c r="M143" s="48">
        <f t="shared" si="10"/>
        <v>-1.63</v>
      </c>
      <c r="N143" s="48">
        <f t="shared" si="12"/>
        <v>0.0010481679632359242</v>
      </c>
      <c r="O143" s="48">
        <f t="shared" si="13"/>
        <v>0</v>
      </c>
      <c r="P143" s="48">
        <f t="shared" si="14"/>
        <v>0.0010481679632359242</v>
      </c>
      <c r="Q143" s="48">
        <f t="shared" si="11"/>
        <v>0.05155073725332937</v>
      </c>
    </row>
    <row r="144" spans="12:17" ht="15.75">
      <c r="L144" s="48">
        <v>139</v>
      </c>
      <c r="M144" s="48">
        <f t="shared" si="10"/>
        <v>-1.6199999999999999</v>
      </c>
      <c r="N144" s="48">
        <f t="shared" si="12"/>
        <v>0.0010653929400337159</v>
      </c>
      <c r="O144" s="48">
        <f t="shared" si="13"/>
        <v>0</v>
      </c>
      <c r="P144" s="48">
        <f t="shared" si="14"/>
        <v>0.0010653929400337159</v>
      </c>
      <c r="Q144" s="48">
        <f t="shared" si="11"/>
        <v>0.052616130193363086</v>
      </c>
    </row>
    <row r="145" spans="12:17" ht="15.75">
      <c r="L145" s="48">
        <v>140</v>
      </c>
      <c r="M145" s="48">
        <f t="shared" si="10"/>
        <v>-1.6099999999999999</v>
      </c>
      <c r="N145" s="48">
        <f t="shared" si="12"/>
        <v>0.0010827926927979847</v>
      </c>
      <c r="O145" s="48">
        <f t="shared" si="13"/>
        <v>0</v>
      </c>
      <c r="P145" s="48">
        <f t="shared" si="14"/>
        <v>0.0010827926927979847</v>
      </c>
      <c r="Q145" s="48">
        <f t="shared" si="11"/>
        <v>0.05369892288616107</v>
      </c>
    </row>
    <row r="146" spans="12:17" ht="15.75">
      <c r="L146" s="48">
        <v>141</v>
      </c>
      <c r="M146" s="48">
        <f t="shared" si="10"/>
        <v>-1.5999999999999999</v>
      </c>
      <c r="N146" s="48">
        <f t="shared" si="12"/>
        <v>0.0011003665677148389</v>
      </c>
      <c r="O146" s="48">
        <f t="shared" si="13"/>
        <v>0</v>
      </c>
      <c r="P146" s="48">
        <f t="shared" si="14"/>
        <v>0.0011003665677148389</v>
      </c>
      <c r="Q146" s="48">
        <f t="shared" si="11"/>
        <v>0.05479928945387591</v>
      </c>
    </row>
    <row r="147" spans="12:17" ht="15.75">
      <c r="L147" s="48">
        <v>142</v>
      </c>
      <c r="M147" s="48">
        <f t="shared" si="10"/>
        <v>-1.59</v>
      </c>
      <c r="N147" s="48">
        <f t="shared" si="12"/>
        <v>0.001118113847677904</v>
      </c>
      <c r="O147" s="48">
        <f t="shared" si="13"/>
        <v>0</v>
      </c>
      <c r="P147" s="48">
        <f t="shared" si="14"/>
        <v>0.001118113847677904</v>
      </c>
      <c r="Q147" s="48">
        <f t="shared" si="11"/>
        <v>0.055917403301553814</v>
      </c>
    </row>
    <row r="148" spans="12:17" ht="15.75">
      <c r="L148" s="48">
        <v>143</v>
      </c>
      <c r="M148" s="48">
        <f t="shared" si="10"/>
        <v>-1.58</v>
      </c>
      <c r="N148" s="48">
        <f t="shared" si="12"/>
        <v>0.0011360337515505803</v>
      </c>
      <c r="O148" s="48">
        <f t="shared" si="13"/>
        <v>0</v>
      </c>
      <c r="P148" s="48">
        <f t="shared" si="14"/>
        <v>0.0011360337515505803</v>
      </c>
      <c r="Q148" s="48">
        <f t="shared" si="11"/>
        <v>0.057053437053104394</v>
      </c>
    </row>
    <row r="149" spans="12:17" ht="15.75">
      <c r="L149" s="48">
        <v>144</v>
      </c>
      <c r="M149" s="48">
        <f t="shared" si="10"/>
        <v>-1.57</v>
      </c>
      <c r="N149" s="48">
        <f t="shared" si="12"/>
        <v>0.0011541254334489492</v>
      </c>
      <c r="O149" s="48">
        <f t="shared" si="13"/>
        <v>0</v>
      </c>
      <c r="P149" s="48">
        <f t="shared" si="14"/>
        <v>0.0011541254334489492</v>
      </c>
      <c r="Q149" s="48">
        <f t="shared" si="11"/>
        <v>0.058207562486553344</v>
      </c>
    </row>
    <row r="150" spans="12:17" ht="15.75">
      <c r="L150" s="48">
        <v>145</v>
      </c>
      <c r="M150" s="48">
        <f t="shared" si="10"/>
        <v>-1.56</v>
      </c>
      <c r="N150" s="48">
        <f t="shared" si="12"/>
        <v>0.001172387982045775</v>
      </c>
      <c r="O150" s="48">
        <f t="shared" si="13"/>
        <v>0</v>
      </c>
      <c r="P150" s="48">
        <f t="shared" si="14"/>
        <v>0.001172387982045775</v>
      </c>
      <c r="Q150" s="48">
        <f t="shared" si="11"/>
        <v>0.05937995046859912</v>
      </c>
    </row>
    <row r="151" spans="12:17" ht="15.75">
      <c r="L151" s="48">
        <v>146</v>
      </c>
      <c r="M151" s="48">
        <f t="shared" si="10"/>
        <v>-1.55</v>
      </c>
      <c r="N151" s="48">
        <f t="shared" si="12"/>
        <v>0.0011908204198950445</v>
      </c>
      <c r="O151" s="48">
        <f t="shared" si="13"/>
        <v>0</v>
      </c>
      <c r="P151" s="48">
        <f t="shared" si="14"/>
        <v>0.0011908204198950445</v>
      </c>
      <c r="Q151" s="48">
        <f t="shared" si="11"/>
        <v>0.06057077088849416</v>
      </c>
    </row>
    <row r="152" spans="12:17" ht="15.75">
      <c r="L152" s="48">
        <v>147</v>
      </c>
      <c r="M152" s="48">
        <f t="shared" si="10"/>
        <v>-1.54</v>
      </c>
      <c r="N152" s="48">
        <f t="shared" si="12"/>
        <v>0.001209421702781821</v>
      </c>
      <c r="O152" s="48">
        <f t="shared" si="13"/>
        <v>0</v>
      </c>
      <c r="P152" s="48">
        <f t="shared" si="14"/>
        <v>0.001209421702781821</v>
      </c>
      <c r="Q152" s="48">
        <f t="shared" si="11"/>
        <v>0.061780192591275984</v>
      </c>
    </row>
    <row r="153" spans="12:17" ht="15.75">
      <c r="L153" s="48">
        <v>148</v>
      </c>
      <c r="M153" s="48">
        <f t="shared" si="10"/>
        <v>-1.53</v>
      </c>
      <c r="N153" s="48">
        <f t="shared" si="12"/>
        <v>0.0012281907190920816</v>
      </c>
      <c r="O153" s="48">
        <f t="shared" si="13"/>
        <v>0</v>
      </c>
      <c r="P153" s="48">
        <f t="shared" si="14"/>
        <v>0.0012281907190920816</v>
      </c>
      <c r="Q153" s="48">
        <f t="shared" si="11"/>
        <v>0.06300838331036807</v>
      </c>
    </row>
    <row r="154" spans="12:17" ht="15.75">
      <c r="L154" s="48">
        <v>149</v>
      </c>
      <c r="M154" s="48">
        <f t="shared" si="10"/>
        <v>-1.52</v>
      </c>
      <c r="N154" s="48">
        <f t="shared" si="12"/>
        <v>0.0012471262892096435</v>
      </c>
      <c r="O154" s="48">
        <f t="shared" si="13"/>
        <v>0</v>
      </c>
      <c r="P154" s="48">
        <f t="shared" si="14"/>
        <v>0.0012471262892096435</v>
      </c>
      <c r="Q154" s="48">
        <f t="shared" si="11"/>
        <v>0.06425550959957771</v>
      </c>
    </row>
    <row r="155" spans="12:17" ht="15.75">
      <c r="L155" s="48">
        <v>150</v>
      </c>
      <c r="M155" s="48">
        <f t="shared" si="10"/>
        <v>-1.51</v>
      </c>
      <c r="N155" s="48">
        <f t="shared" si="12"/>
        <v>0.0012662271649360735</v>
      </c>
      <c r="O155" s="48">
        <f t="shared" si="13"/>
        <v>0</v>
      </c>
      <c r="P155" s="48">
        <f t="shared" si="14"/>
        <v>0.0012662271649360735</v>
      </c>
      <c r="Q155" s="48">
        <f t="shared" si="11"/>
        <v>0.06552173676451378</v>
      </c>
    </row>
    <row r="156" spans="12:17" ht="15.75">
      <c r="L156" s="48">
        <v>151</v>
      </c>
      <c r="M156" s="48">
        <f t="shared" si="10"/>
        <v>-1.5</v>
      </c>
      <c r="N156" s="48">
        <f t="shared" si="12"/>
        <v>0.0012854920289369076</v>
      </c>
      <c r="O156" s="48">
        <f t="shared" si="13"/>
        <v>0</v>
      </c>
      <c r="P156" s="48">
        <f t="shared" si="14"/>
        <v>0.0012854920289369076</v>
      </c>
      <c r="Q156" s="48">
        <f t="shared" si="11"/>
        <v>0.06680722879345069</v>
      </c>
    </row>
    <row r="157" spans="12:17" ht="15.75">
      <c r="L157" s="48">
        <v>152</v>
      </c>
      <c r="M157" s="48">
        <f t="shared" si="10"/>
        <v>-1.49</v>
      </c>
      <c r="N157" s="48">
        <f t="shared" si="12"/>
        <v>0.001304919494213852</v>
      </c>
      <c r="O157" s="48">
        <f t="shared" si="13"/>
        <v>0</v>
      </c>
      <c r="P157" s="48">
        <f t="shared" si="14"/>
        <v>0.001304919494213852</v>
      </c>
      <c r="Q157" s="48">
        <f t="shared" si="11"/>
        <v>0.06811214828766454</v>
      </c>
    </row>
    <row r="158" spans="12:17" ht="15.75">
      <c r="L158" s="48">
        <v>153</v>
      </c>
      <c r="M158" s="48">
        <f t="shared" si="10"/>
        <v>-1.48</v>
      </c>
      <c r="N158" s="48">
        <f t="shared" si="12"/>
        <v>0.0013245081036044049</v>
      </c>
      <c r="O158" s="48">
        <f t="shared" si="13"/>
        <v>0</v>
      </c>
      <c r="P158" s="48">
        <f t="shared" si="14"/>
        <v>0.0013245081036044049</v>
      </c>
      <c r="Q158" s="48">
        <f t="shared" si="11"/>
        <v>0.06943665639126895</v>
      </c>
    </row>
    <row r="159" spans="12:17" ht="15.75">
      <c r="L159" s="48">
        <v>154</v>
      </c>
      <c r="M159" s="48">
        <f t="shared" si="10"/>
        <v>-1.47</v>
      </c>
      <c r="N159" s="48">
        <f t="shared" si="12"/>
        <v>0.0013442563293090126</v>
      </c>
      <c r="O159" s="48">
        <f t="shared" si="13"/>
        <v>0</v>
      </c>
      <c r="P159" s="48">
        <f t="shared" si="14"/>
        <v>0.0013442563293090126</v>
      </c>
      <c r="Q159" s="48">
        <f t="shared" si="11"/>
        <v>0.07078091272057796</v>
      </c>
    </row>
    <row r="160" spans="12:17" ht="15.75">
      <c r="L160" s="48">
        <v>155</v>
      </c>
      <c r="M160" s="48">
        <f t="shared" si="10"/>
        <v>-1.46</v>
      </c>
      <c r="N160" s="48">
        <f t="shared" si="12"/>
        <v>0.0013641625724464257</v>
      </c>
      <c r="O160" s="48">
        <f t="shared" si="13"/>
        <v>0</v>
      </c>
      <c r="P160" s="48">
        <f t="shared" si="14"/>
        <v>0.0013641625724464257</v>
      </c>
      <c r="Q160" s="48">
        <f t="shared" si="11"/>
        <v>0.07214507529302439</v>
      </c>
    </row>
    <row r="161" spans="12:17" ht="15.75">
      <c r="L161" s="48">
        <v>156</v>
      </c>
      <c r="M161" s="48">
        <f t="shared" si="10"/>
        <v>-1.45</v>
      </c>
      <c r="N161" s="48">
        <f t="shared" si="12"/>
        <v>0.0013842251626381419</v>
      </c>
      <c r="O161" s="48">
        <f t="shared" si="13"/>
        <v>0</v>
      </c>
      <c r="P161" s="48">
        <f t="shared" si="14"/>
        <v>0.0013842251626381419</v>
      </c>
      <c r="Q161" s="48">
        <f t="shared" si="11"/>
        <v>0.07352930045566253</v>
      </c>
    </row>
    <row r="162" spans="12:17" ht="15.75">
      <c r="L162" s="48">
        <v>157</v>
      </c>
      <c r="M162" s="48">
        <f t="shared" si="10"/>
        <v>-1.44</v>
      </c>
      <c r="N162" s="48">
        <f t="shared" si="12"/>
        <v>0.0014044423576241583</v>
      </c>
      <c r="O162" s="48">
        <f t="shared" si="13"/>
        <v>0</v>
      </c>
      <c r="P162" s="48">
        <f t="shared" si="14"/>
        <v>0.0014044423576241583</v>
      </c>
      <c r="Q162" s="48">
        <f t="shared" si="11"/>
        <v>0.07493374281328669</v>
      </c>
    </row>
    <row r="163" spans="12:17" ht="15.75">
      <c r="L163" s="48">
        <v>158</v>
      </c>
      <c r="M163" s="48">
        <f t="shared" si="10"/>
        <v>-1.43</v>
      </c>
      <c r="N163" s="48">
        <f t="shared" si="12"/>
        <v>0.0014248123429062565</v>
      </c>
      <c r="O163" s="48">
        <f t="shared" si="13"/>
        <v>0</v>
      </c>
      <c r="P163" s="48">
        <f t="shared" si="14"/>
        <v>0.0014248123429062565</v>
      </c>
      <c r="Q163" s="48">
        <f t="shared" si="11"/>
        <v>0.07635855515619294</v>
      </c>
    </row>
    <row r="164" spans="12:17" ht="15.75">
      <c r="L164" s="48">
        <v>159</v>
      </c>
      <c r="M164" s="48">
        <f t="shared" si="10"/>
        <v>-1.42</v>
      </c>
      <c r="N164" s="48">
        <f t="shared" si="12"/>
        <v>0.001445333231425372</v>
      </c>
      <c r="O164" s="48">
        <f t="shared" si="13"/>
        <v>0</v>
      </c>
      <c r="P164" s="48">
        <f t="shared" si="14"/>
        <v>0.001445333231425372</v>
      </c>
      <c r="Q164" s="48">
        <f t="shared" si="11"/>
        <v>0.07780388838761831</v>
      </c>
    </row>
    <row r="165" spans="12:17" ht="15.75">
      <c r="L165" s="48">
        <v>160</v>
      </c>
      <c r="M165" s="48">
        <f t="shared" si="10"/>
        <v>-1.41</v>
      </c>
      <c r="N165" s="48">
        <f t="shared" si="12"/>
        <v>0.0014660030632692722</v>
      </c>
      <c r="O165" s="48">
        <f t="shared" si="13"/>
        <v>0</v>
      </c>
      <c r="P165" s="48">
        <f t="shared" si="14"/>
        <v>0.0014660030632692722</v>
      </c>
      <c r="Q165" s="48">
        <f t="shared" si="11"/>
        <v>0.07926989145088759</v>
      </c>
    </row>
    <row r="166" spans="12:17" ht="15.75">
      <c r="L166" s="48">
        <v>161</v>
      </c>
      <c r="M166" s="48">
        <f t="shared" si="10"/>
        <v>-1.4</v>
      </c>
      <c r="N166" s="48">
        <f t="shared" si="12"/>
        <v>0.0014868198054124315</v>
      </c>
      <c r="O166" s="48">
        <f t="shared" si="13"/>
        <v>0</v>
      </c>
      <c r="P166" s="48">
        <f t="shared" si="14"/>
        <v>0.0014868198054124315</v>
      </c>
      <c r="Q166" s="48">
        <f t="shared" si="11"/>
        <v>0.08075671125630002</v>
      </c>
    </row>
    <row r="167" spans="12:17" ht="15.75">
      <c r="L167" s="48">
        <v>162</v>
      </c>
      <c r="M167" s="48">
        <f t="shared" si="10"/>
        <v>-1.39</v>
      </c>
      <c r="N167" s="48">
        <f t="shared" si="12"/>
        <v>0.0015077813514906557</v>
      </c>
      <c r="O167" s="48">
        <f t="shared" si="13"/>
        <v>0</v>
      </c>
      <c r="P167" s="48">
        <f t="shared" si="14"/>
        <v>0.0015077813514906557</v>
      </c>
      <c r="Q167" s="48">
        <f t="shared" si="11"/>
        <v>0.08226449260779067</v>
      </c>
    </row>
    <row r="168" spans="12:17" ht="15.75">
      <c r="L168" s="48">
        <v>163</v>
      </c>
      <c r="M168" s="48">
        <f t="shared" si="10"/>
        <v>-1.38</v>
      </c>
      <c r="N168" s="48">
        <f t="shared" si="12"/>
        <v>0.0015288855216066821</v>
      </c>
      <c r="O168" s="48">
        <f t="shared" si="13"/>
        <v>0</v>
      </c>
      <c r="P168" s="48">
        <f t="shared" si="14"/>
        <v>0.0015288855216066821</v>
      </c>
      <c r="Q168" s="48">
        <f t="shared" si="11"/>
        <v>0.08379337812939736</v>
      </c>
    </row>
    <row r="169" spans="12:17" ht="15.75">
      <c r="L169" s="48">
        <v>164</v>
      </c>
      <c r="M169" s="48">
        <f t="shared" si="10"/>
        <v>-1.3699999999999999</v>
      </c>
      <c r="N169" s="48">
        <f t="shared" si="12"/>
        <v>0.0015501300621729719</v>
      </c>
      <c r="O169" s="48">
        <f t="shared" si="13"/>
        <v>0</v>
      </c>
      <c r="P169" s="48">
        <f t="shared" si="14"/>
        <v>0.0015501300621729719</v>
      </c>
      <c r="Q169" s="48">
        <f t="shared" si="11"/>
        <v>0.08534350819157033</v>
      </c>
    </row>
    <row r="170" spans="12:17" ht="15.75">
      <c r="L170" s="48">
        <v>165</v>
      </c>
      <c r="M170" s="48">
        <f t="shared" si="10"/>
        <v>-1.3599999999999999</v>
      </c>
      <c r="N170" s="48">
        <f t="shared" si="12"/>
        <v>0.001571512645786921</v>
      </c>
      <c r="O170" s="48">
        <f t="shared" si="13"/>
        <v>0</v>
      </c>
      <c r="P170" s="48">
        <f t="shared" si="14"/>
        <v>0.001571512645786921</v>
      </c>
      <c r="Q170" s="48">
        <f t="shared" si="11"/>
        <v>0.08691502083735725</v>
      </c>
    </row>
    <row r="171" spans="12:17" ht="15.75">
      <c r="L171" s="48">
        <v>166</v>
      </c>
      <c r="M171" s="48">
        <f t="shared" si="10"/>
        <v>-1.3499999999999999</v>
      </c>
      <c r="N171" s="48">
        <f t="shared" si="12"/>
        <v>0.0015930308711429308</v>
      </c>
      <c r="O171" s="48">
        <f t="shared" si="13"/>
        <v>0</v>
      </c>
      <c r="P171" s="48">
        <f t="shared" si="14"/>
        <v>0.0015930308711429308</v>
      </c>
      <c r="Q171" s="48">
        <f t="shared" si="11"/>
        <v>0.08850805170850018</v>
      </c>
    </row>
    <row r="172" spans="12:17" ht="15.75">
      <c r="L172" s="48">
        <v>167</v>
      </c>
      <c r="M172" s="48">
        <f t="shared" si="10"/>
        <v>-1.3399999999999999</v>
      </c>
      <c r="N172" s="48">
        <f t="shared" si="12"/>
        <v>0.001614682262979894</v>
      </c>
      <c r="O172" s="48">
        <f t="shared" si="13"/>
        <v>0</v>
      </c>
      <c r="P172" s="48">
        <f t="shared" si="14"/>
        <v>0.001614682262979894</v>
      </c>
      <c r="Q172" s="48">
        <f t="shared" si="11"/>
        <v>0.09012273397148007</v>
      </c>
    </row>
    <row r="173" spans="12:17" ht="15.75">
      <c r="L173" s="48">
        <v>168</v>
      </c>
      <c r="M173" s="48">
        <f t="shared" si="10"/>
        <v>-1.33</v>
      </c>
      <c r="N173" s="48">
        <f t="shared" si="12"/>
        <v>0.001636464272065541</v>
      </c>
      <c r="O173" s="48">
        <f t="shared" si="13"/>
        <v>0</v>
      </c>
      <c r="P173" s="48">
        <f t="shared" si="14"/>
        <v>0.001636464272065541</v>
      </c>
      <c r="Q173" s="48">
        <f t="shared" si="11"/>
        <v>0.09175919824354561</v>
      </c>
    </row>
    <row r="174" spans="12:17" ht="15.75">
      <c r="L174" s="48">
        <v>169</v>
      </c>
      <c r="M174" s="48">
        <f t="shared" si="10"/>
        <v>-1.32</v>
      </c>
      <c r="N174" s="48">
        <f t="shared" si="12"/>
        <v>0.0016583742752163122</v>
      </c>
      <c r="O174" s="48">
        <f t="shared" si="13"/>
        <v>0</v>
      </c>
      <c r="P174" s="48">
        <f t="shared" si="14"/>
        <v>0.0016583742752163122</v>
      </c>
      <c r="Q174" s="48">
        <f t="shared" si="11"/>
        <v>0.09341757251876193</v>
      </c>
    </row>
    <row r="175" spans="12:17" ht="15.75">
      <c r="L175" s="48">
        <v>170</v>
      </c>
      <c r="M175" s="48">
        <f t="shared" si="10"/>
        <v>-1.31</v>
      </c>
      <c r="N175" s="48">
        <f t="shared" si="12"/>
        <v>0.0016804095753575332</v>
      </c>
      <c r="O175" s="48">
        <f t="shared" si="13"/>
        <v>0</v>
      </c>
      <c r="P175" s="48">
        <f t="shared" si="14"/>
        <v>0.0016804095753575332</v>
      </c>
      <c r="Q175" s="48">
        <f t="shared" si="11"/>
        <v>0.09509798209411946</v>
      </c>
    </row>
    <row r="176" spans="12:17" ht="15.75">
      <c r="L176" s="48">
        <v>171</v>
      </c>
      <c r="M176" s="48">
        <f t="shared" si="10"/>
        <v>-1.3</v>
      </c>
      <c r="N176" s="48">
        <f t="shared" si="12"/>
        <v>0.0017025674016178938</v>
      </c>
      <c r="O176" s="48">
        <f t="shared" si="13"/>
        <v>0</v>
      </c>
      <c r="P176" s="48">
        <f t="shared" si="14"/>
        <v>0.0017025674016178938</v>
      </c>
      <c r="Q176" s="48">
        <f t="shared" si="11"/>
        <v>0.09680054949573735</v>
      </c>
    </row>
    <row r="177" spans="12:17" ht="15.75">
      <c r="L177" s="48">
        <v>172</v>
      </c>
      <c r="M177" s="48">
        <f t="shared" si="10"/>
        <v>-1.29</v>
      </c>
      <c r="N177" s="48">
        <f t="shared" si="12"/>
        <v>0.0017248449094660057</v>
      </c>
      <c r="O177" s="48">
        <f t="shared" si="13"/>
        <v>0</v>
      </c>
      <c r="P177" s="48">
        <f t="shared" si="14"/>
        <v>0.0017248449094660057</v>
      </c>
      <c r="Q177" s="48">
        <f t="shared" si="11"/>
        <v>0.09852539440520336</v>
      </c>
    </row>
    <row r="178" spans="12:17" ht="15.75">
      <c r="L178" s="48">
        <v>173</v>
      </c>
      <c r="M178" s="48">
        <f t="shared" si="10"/>
        <v>-1.28</v>
      </c>
      <c r="N178" s="48">
        <f t="shared" si="12"/>
        <v>0.0017472391808830423</v>
      </c>
      <c r="O178" s="48">
        <f t="shared" si="13"/>
        <v>0</v>
      </c>
      <c r="P178" s="48">
        <f t="shared" si="14"/>
        <v>0.0017472391808830423</v>
      </c>
      <c r="Q178" s="48">
        <f t="shared" si="11"/>
        <v>0.1002726335860864</v>
      </c>
    </row>
    <row r="179" spans="12:17" ht="15.75">
      <c r="L179" s="48">
        <v>174</v>
      </c>
      <c r="M179" s="48">
        <f t="shared" si="10"/>
        <v>-1.27</v>
      </c>
      <c r="N179" s="48">
        <f t="shared" si="12"/>
        <v>0.0017697472245752355</v>
      </c>
      <c r="O179" s="48">
        <f t="shared" si="13"/>
        <v>0</v>
      </c>
      <c r="P179" s="48">
        <f t="shared" si="14"/>
        <v>0.0017697472245752355</v>
      </c>
      <c r="Q179" s="48">
        <f t="shared" si="11"/>
        <v>0.10204238081066164</v>
      </c>
    </row>
    <row r="180" spans="12:17" ht="15.75">
      <c r="L180" s="48">
        <v>175</v>
      </c>
      <c r="M180" s="48">
        <f t="shared" si="10"/>
        <v>-1.26</v>
      </c>
      <c r="N180" s="48">
        <f t="shared" si="12"/>
        <v>0.001792365976226673</v>
      </c>
      <c r="O180" s="48">
        <f t="shared" si="13"/>
        <v>0</v>
      </c>
      <c r="P180" s="48">
        <f t="shared" si="14"/>
        <v>0.001792365976226673</v>
      </c>
      <c r="Q180" s="48">
        <f t="shared" si="11"/>
        <v>0.10383474678688831</v>
      </c>
    </row>
    <row r="181" spans="12:17" ht="15.75">
      <c r="L181" s="48">
        <v>176</v>
      </c>
      <c r="M181" s="48">
        <f t="shared" si="10"/>
        <v>-1.25</v>
      </c>
      <c r="N181" s="48">
        <f t="shared" si="12"/>
        <v>0.0018150922987922868</v>
      </c>
      <c r="O181" s="48">
        <f t="shared" si="13"/>
        <v>0</v>
      </c>
      <c r="P181" s="48">
        <f t="shared" si="14"/>
        <v>0.0018150922987922868</v>
      </c>
      <c r="Q181" s="48">
        <f t="shared" si="11"/>
        <v>0.1056498390856806</v>
      </c>
    </row>
    <row r="182" spans="12:17" ht="15.75">
      <c r="L182" s="48">
        <v>177</v>
      </c>
      <c r="M182" s="48">
        <f t="shared" si="10"/>
        <v>-1.24</v>
      </c>
      <c r="N182" s="48">
        <f t="shared" si="12"/>
        <v>0.0018379229828291432</v>
      </c>
      <c r="O182" s="48">
        <f t="shared" si="13"/>
        <v>0</v>
      </c>
      <c r="P182" s="48">
        <f t="shared" si="14"/>
        <v>0.0018379229828291432</v>
      </c>
      <c r="Q182" s="48">
        <f t="shared" si="11"/>
        <v>0.10748776206850974</v>
      </c>
    </row>
    <row r="183" spans="12:17" ht="15.75">
      <c r="L183" s="48">
        <v>178</v>
      </c>
      <c r="M183" s="48">
        <f t="shared" si="10"/>
        <v>-1.23</v>
      </c>
      <c r="N183" s="48">
        <f t="shared" si="12"/>
        <v>0.0018608547468704772</v>
      </c>
      <c r="O183" s="48">
        <f t="shared" si="13"/>
        <v>0</v>
      </c>
      <c r="P183" s="48">
        <f t="shared" si="14"/>
        <v>0.0018608547468704772</v>
      </c>
      <c r="Q183" s="48">
        <f t="shared" si="11"/>
        <v>0.10934861681538022</v>
      </c>
    </row>
    <row r="184" spans="12:17" ht="15.75">
      <c r="L184" s="48">
        <v>179</v>
      </c>
      <c r="M184" s="48">
        <f t="shared" si="10"/>
        <v>-1.22</v>
      </c>
      <c r="N184" s="48">
        <f t="shared" si="12"/>
        <v>0.0018838842378399168</v>
      </c>
      <c r="O184" s="48">
        <f t="shared" si="13"/>
        <v>0</v>
      </c>
      <c r="P184" s="48">
        <f t="shared" si="14"/>
        <v>0.0018838842378399168</v>
      </c>
      <c r="Q184" s="48">
        <f t="shared" si="11"/>
        <v>0.11123250105322013</v>
      </c>
    </row>
    <row r="185" spans="12:17" ht="15.75">
      <c r="L185" s="48">
        <v>180</v>
      </c>
      <c r="M185" s="48">
        <f t="shared" si="10"/>
        <v>-1.21</v>
      </c>
      <c r="N185" s="48">
        <f t="shared" si="12"/>
        <v>0.001907008031506341</v>
      </c>
      <c r="O185" s="48">
        <f t="shared" si="13"/>
        <v>0</v>
      </c>
      <c r="P185" s="48">
        <f t="shared" si="14"/>
        <v>0.001907008031506341</v>
      </c>
      <c r="Q185" s="48">
        <f t="shared" si="11"/>
        <v>0.11313950908472648</v>
      </c>
    </row>
    <row r="186" spans="12:17" ht="15.75">
      <c r="L186" s="48">
        <v>181</v>
      </c>
      <c r="M186" s="48">
        <f t="shared" si="10"/>
        <v>-1.2</v>
      </c>
      <c r="N186" s="48">
        <f t="shared" si="12"/>
        <v>0.001930222632981038</v>
      </c>
      <c r="O186" s="48">
        <f t="shared" si="13"/>
        <v>0</v>
      </c>
      <c r="P186" s="48">
        <f t="shared" si="14"/>
        <v>0.001930222632981038</v>
      </c>
      <c r="Q186" s="48">
        <f t="shared" si="11"/>
        <v>0.11506973171770751</v>
      </c>
    </row>
    <row r="187" spans="12:17" ht="15.75">
      <c r="L187" s="48">
        <v>182</v>
      </c>
      <c r="M187" s="48">
        <f t="shared" si="10"/>
        <v>-1.19</v>
      </c>
      <c r="N187" s="48">
        <f t="shared" si="12"/>
        <v>0.001953524477255053</v>
      </c>
      <c r="O187" s="48">
        <f t="shared" si="13"/>
        <v>0</v>
      </c>
      <c r="P187" s="48">
        <f t="shared" si="14"/>
        <v>0.001953524477255053</v>
      </c>
      <c r="Q187" s="48">
        <f t="shared" si="11"/>
        <v>0.11702325619496257</v>
      </c>
    </row>
    <row r="188" spans="12:17" ht="15.75">
      <c r="L188" s="48">
        <v>183</v>
      </c>
      <c r="M188" s="48">
        <f t="shared" si="10"/>
        <v>-1.18</v>
      </c>
      <c r="N188" s="48">
        <f t="shared" si="12"/>
        <v>0.0019769099297806125</v>
      </c>
      <c r="O188" s="48">
        <f t="shared" si="13"/>
        <v>0</v>
      </c>
      <c r="P188" s="48">
        <f t="shared" si="14"/>
        <v>0.0019769099297806125</v>
      </c>
      <c r="Q188" s="48">
        <f t="shared" si="11"/>
        <v>0.11900016612474318</v>
      </c>
    </row>
    <row r="189" spans="12:17" ht="15.75">
      <c r="L189" s="48">
        <v>184</v>
      </c>
      <c r="M189" s="48">
        <f t="shared" si="10"/>
        <v>-1.17</v>
      </c>
      <c r="N189" s="48">
        <f t="shared" si="12"/>
        <v>0.00200037528709196</v>
      </c>
      <c r="O189" s="48">
        <f t="shared" si="13"/>
        <v>0</v>
      </c>
      <c r="P189" s="48">
        <f t="shared" si="14"/>
        <v>0.00200037528709196</v>
      </c>
      <c r="Q189" s="48">
        <f t="shared" si="11"/>
        <v>0.12100054141183514</v>
      </c>
    </row>
    <row r="190" spans="12:17" ht="15.75">
      <c r="L190" s="48">
        <v>185</v>
      </c>
      <c r="M190" s="48">
        <f t="shared" si="10"/>
        <v>-1.16</v>
      </c>
      <c r="N190" s="48">
        <f t="shared" si="12"/>
        <v>0.0020239167774701583</v>
      </c>
      <c r="O190" s="48">
        <f t="shared" si="13"/>
        <v>0</v>
      </c>
      <c r="P190" s="48">
        <f t="shared" si="14"/>
        <v>0.0020239167774701583</v>
      </c>
      <c r="Q190" s="48">
        <f t="shared" si="11"/>
        <v>0.1230244581893053</v>
      </c>
    </row>
    <row r="191" spans="12:17" ht="15.75">
      <c r="L191" s="48">
        <v>186</v>
      </c>
      <c r="M191" s="48">
        <f t="shared" si="10"/>
        <v>-1.15</v>
      </c>
      <c r="N191" s="48">
        <f t="shared" si="12"/>
        <v>0.0020475305616493022</v>
      </c>
      <c r="O191" s="48">
        <f t="shared" si="13"/>
        <v>0</v>
      </c>
      <c r="P191" s="48">
        <f t="shared" si="14"/>
        <v>0.0020475305616493022</v>
      </c>
      <c r="Q191" s="48">
        <f t="shared" si="11"/>
        <v>0.1250719887509546</v>
      </c>
    </row>
    <row r="192" spans="12:17" ht="15.75">
      <c r="L192" s="48">
        <v>187</v>
      </c>
      <c r="M192" s="48">
        <f t="shared" si="10"/>
        <v>-1.14</v>
      </c>
      <c r="N192" s="48">
        <f t="shared" si="12"/>
        <v>0.002071212733564254</v>
      </c>
      <c r="O192" s="48">
        <f t="shared" si="13"/>
        <v>0</v>
      </c>
      <c r="P192" s="48">
        <f t="shared" si="14"/>
        <v>0.002071212733564254</v>
      </c>
      <c r="Q192" s="48">
        <f t="shared" si="11"/>
        <v>0.12714320148451885</v>
      </c>
    </row>
    <row r="193" spans="12:17" ht="15.75">
      <c r="L193" s="48">
        <v>188</v>
      </c>
      <c r="M193" s="48">
        <f t="shared" si="10"/>
        <v>-1.13</v>
      </c>
      <c r="N193" s="48">
        <f t="shared" si="12"/>
        <v>0.0020949593211430084</v>
      </c>
      <c r="O193" s="48">
        <f t="shared" si="13"/>
        <v>0</v>
      </c>
      <c r="P193" s="48">
        <f t="shared" si="14"/>
        <v>0.0020949593211430084</v>
      </c>
      <c r="Q193" s="48">
        <f t="shared" si="11"/>
        <v>0.12923816080566186</v>
      </c>
    </row>
    <row r="194" spans="12:17" ht="15.75">
      <c r="L194" s="48">
        <v>189</v>
      </c>
      <c r="M194" s="48">
        <f t="shared" si="10"/>
        <v>-1.1199999999999999</v>
      </c>
      <c r="N194" s="48">
        <f t="shared" si="12"/>
        <v>0.0021187662871382518</v>
      </c>
      <c r="O194" s="48">
        <f t="shared" si="13"/>
        <v>0</v>
      </c>
      <c r="P194" s="48">
        <f t="shared" si="14"/>
        <v>0.0021187662871382518</v>
      </c>
      <c r="Q194" s="48">
        <f t="shared" si="11"/>
        <v>0.1313569270928001</v>
      </c>
    </row>
    <row r="195" spans="12:17" ht="15.75">
      <c r="L195" s="48">
        <v>190</v>
      </c>
      <c r="M195" s="48">
        <f t="shared" si="10"/>
        <v>-1.1099999999999999</v>
      </c>
      <c r="N195" s="48">
        <f t="shared" si="12"/>
        <v>0.00214262953000377</v>
      </c>
      <c r="O195" s="48">
        <f t="shared" si="13"/>
        <v>0</v>
      </c>
      <c r="P195" s="48">
        <f t="shared" si="14"/>
        <v>0.00214262953000377</v>
      </c>
      <c r="Q195" s="48">
        <f t="shared" si="11"/>
        <v>0.13349955662280388</v>
      </c>
    </row>
    <row r="196" spans="12:17" ht="15.75">
      <c r="L196" s="48">
        <v>191</v>
      </c>
      <c r="M196" s="48">
        <f t="shared" si="10"/>
        <v>-1.0999999999999999</v>
      </c>
      <c r="N196" s="48">
        <f t="shared" si="12"/>
        <v>0.0021665448848123825</v>
      </c>
      <c r="O196" s="48">
        <f t="shared" si="13"/>
        <v>0</v>
      </c>
      <c r="P196" s="48">
        <f t="shared" si="14"/>
        <v>0.0021665448848123825</v>
      </c>
      <c r="Q196" s="48">
        <f t="shared" si="11"/>
        <v>0.13566610150761627</v>
      </c>
    </row>
    <row r="197" spans="12:17" ht="15.75">
      <c r="L197" s="48">
        <v>192</v>
      </c>
      <c r="M197" s="48">
        <f t="shared" si="10"/>
        <v>-1.0899999999999999</v>
      </c>
      <c r="N197" s="48">
        <f t="shared" si="12"/>
        <v>0.0021905081242145075</v>
      </c>
      <c r="O197" s="48">
        <f t="shared" si="13"/>
        <v>0</v>
      </c>
      <c r="P197" s="48">
        <f t="shared" si="14"/>
        <v>0.0021905081242145075</v>
      </c>
      <c r="Q197" s="48">
        <f t="shared" si="11"/>
        <v>0.13785660963183077</v>
      </c>
    </row>
    <row r="198" spans="12:17" ht="15.75">
      <c r="L198" s="48">
        <v>193</v>
      </c>
      <c r="M198" s="48">
        <f aca="true" t="shared" si="15" ref="M198:M261">-3+((L198-1)*step)</f>
        <v>-1.08</v>
      </c>
      <c r="N198" s="48">
        <f t="shared" si="12"/>
        <v>0.0022145149594416935</v>
      </c>
      <c r="O198" s="48">
        <f t="shared" si="13"/>
        <v>0</v>
      </c>
      <c r="P198" s="48">
        <f t="shared" si="14"/>
        <v>0.0022145149594416935</v>
      </c>
      <c r="Q198" s="48">
        <f aca="true" t="shared" si="16" ref="Q198:Q261">NORMSDIST(M198)</f>
        <v>0.14007112459127247</v>
      </c>
    </row>
    <row r="199" spans="12:17" ht="15.75">
      <c r="L199" s="48">
        <v>194</v>
      </c>
      <c r="M199" s="48">
        <f t="shared" si="15"/>
        <v>-1.07</v>
      </c>
      <c r="N199" s="48">
        <f aca="true" t="shared" si="17" ref="N199:N262">IF(OR(M199&gt;L_cutoff,L_cutoff="Minus Infinity"),IF(M199&lt;=U_cutoff,P199,0),0)</f>
        <v>0.0022385610413500068</v>
      </c>
      <c r="O199" s="48">
        <f aca="true" t="shared" si="18" ref="O199:O262">P199-N199</f>
        <v>0</v>
      </c>
      <c r="P199" s="48">
        <f aca="true" t="shared" si="19" ref="P199:P262">Q199-Q198</f>
        <v>0.0022385610413500068</v>
      </c>
      <c r="Q199" s="48">
        <f t="shared" si="16"/>
        <v>0.14230968563262247</v>
      </c>
    </row>
    <row r="200" spans="12:17" ht="15.75">
      <c r="L200" s="48">
        <v>195</v>
      </c>
      <c r="M200" s="48">
        <f t="shared" si="15"/>
        <v>-1.06</v>
      </c>
      <c r="N200" s="48">
        <f t="shared" si="17"/>
        <v>0.002262641961505718</v>
      </c>
      <c r="O200" s="48">
        <f t="shared" si="18"/>
        <v>0</v>
      </c>
      <c r="P200" s="48">
        <f t="shared" si="19"/>
        <v>0.002262641961505718</v>
      </c>
      <c r="Q200" s="48">
        <f t="shared" si="16"/>
        <v>0.1445723275941282</v>
      </c>
    </row>
    <row r="201" spans="12:17" ht="15.75">
      <c r="L201" s="48">
        <v>196</v>
      </c>
      <c r="M201" s="48">
        <f t="shared" si="15"/>
        <v>-1.05</v>
      </c>
      <c r="N201" s="48">
        <f t="shared" si="17"/>
        <v>0.002286753253311735</v>
      </c>
      <c r="O201" s="48">
        <f t="shared" si="18"/>
        <v>0</v>
      </c>
      <c r="P201" s="48">
        <f t="shared" si="19"/>
        <v>0.002286753253311735</v>
      </c>
      <c r="Q201" s="48">
        <f t="shared" si="16"/>
        <v>0.14685908084743993</v>
      </c>
    </row>
    <row r="202" spans="12:17" ht="15.75">
      <c r="L202" s="48">
        <v>197</v>
      </c>
      <c r="M202" s="48">
        <f t="shared" si="15"/>
        <v>-1.04</v>
      </c>
      <c r="N202" s="48">
        <f t="shared" si="17"/>
        <v>0.002310890393178555</v>
      </c>
      <c r="O202" s="48">
        <f t="shared" si="18"/>
        <v>0</v>
      </c>
      <c r="P202" s="48">
        <f t="shared" si="19"/>
        <v>0.002310890393178555</v>
      </c>
      <c r="Q202" s="48">
        <f t="shared" si="16"/>
        <v>0.14916997124061848</v>
      </c>
    </row>
    <row r="203" spans="12:17" ht="15.75">
      <c r="L203" s="48">
        <v>198</v>
      </c>
      <c r="M203" s="48">
        <f t="shared" si="15"/>
        <v>-1.03</v>
      </c>
      <c r="N203" s="48">
        <f t="shared" si="17"/>
        <v>0.002335048801731965</v>
      </c>
      <c r="O203" s="48">
        <f t="shared" si="18"/>
        <v>0</v>
      </c>
      <c r="P203" s="48">
        <f t="shared" si="19"/>
        <v>0.002335048801731965</v>
      </c>
      <c r="Q203" s="48">
        <f t="shared" si="16"/>
        <v>0.15150502004235045</v>
      </c>
    </row>
    <row r="204" spans="12:17" ht="15.75">
      <c r="L204" s="48">
        <v>199</v>
      </c>
      <c r="M204" s="48">
        <f t="shared" si="15"/>
        <v>-1.02</v>
      </c>
      <c r="N204" s="48">
        <f t="shared" si="17"/>
        <v>0.00235922384506404</v>
      </c>
      <c r="O204" s="48">
        <f t="shared" si="18"/>
        <v>0</v>
      </c>
      <c r="P204" s="48">
        <f t="shared" si="19"/>
        <v>0.00235922384506404</v>
      </c>
      <c r="Q204" s="48">
        <f t="shared" si="16"/>
        <v>0.1538642438874145</v>
      </c>
    </row>
    <row r="205" spans="12:17" ht="15.75">
      <c r="L205" s="48">
        <v>200</v>
      </c>
      <c r="M205" s="48">
        <f t="shared" si="15"/>
        <v>-1.01</v>
      </c>
      <c r="N205" s="48">
        <f t="shared" si="17"/>
        <v>0.002383410836025557</v>
      </c>
      <c r="O205" s="48">
        <f t="shared" si="18"/>
        <v>0</v>
      </c>
      <c r="P205" s="48">
        <f t="shared" si="19"/>
        <v>0.002383410836025557</v>
      </c>
      <c r="Q205" s="48">
        <f t="shared" si="16"/>
        <v>0.15624765472344004</v>
      </c>
    </row>
    <row r="206" spans="12:17" ht="15.75">
      <c r="L206" s="48">
        <v>201</v>
      </c>
      <c r="M206" s="48">
        <f t="shared" si="15"/>
        <v>-1</v>
      </c>
      <c r="N206" s="48">
        <f t="shared" si="17"/>
        <v>0.0024076050355558154</v>
      </c>
      <c r="O206" s="48">
        <f t="shared" si="18"/>
        <v>0</v>
      </c>
      <c r="P206" s="48">
        <f t="shared" si="19"/>
        <v>0.0024076050355558154</v>
      </c>
      <c r="Q206" s="48">
        <f t="shared" si="16"/>
        <v>0.15865525975899586</v>
      </c>
    </row>
    <row r="207" spans="12:17" ht="15.75">
      <c r="L207" s="48">
        <v>202</v>
      </c>
      <c r="M207" s="48">
        <f t="shared" si="15"/>
        <v>-0.9899999999999998</v>
      </c>
      <c r="N207" s="48">
        <f t="shared" si="17"/>
        <v>0.002431801654053989</v>
      </c>
      <c r="O207" s="48">
        <f t="shared" si="18"/>
        <v>0</v>
      </c>
      <c r="P207" s="48">
        <f t="shared" si="19"/>
        <v>0.002431801654053989</v>
      </c>
      <c r="Q207" s="48">
        <f t="shared" si="16"/>
        <v>0.16108706141304985</v>
      </c>
    </row>
    <row r="208" spans="12:17" ht="15.75">
      <c r="L208" s="48">
        <v>203</v>
      </c>
      <c r="M208" s="48">
        <f t="shared" si="15"/>
        <v>-0.98</v>
      </c>
      <c r="N208" s="48">
        <f t="shared" si="17"/>
        <v>0.002455995852790216</v>
      </c>
      <c r="O208" s="48">
        <f t="shared" si="18"/>
        <v>0</v>
      </c>
      <c r="P208" s="48">
        <f t="shared" si="19"/>
        <v>0.002455995852790216</v>
      </c>
      <c r="Q208" s="48">
        <f t="shared" si="16"/>
        <v>0.16354305726584006</v>
      </c>
    </row>
    <row r="209" spans="12:17" ht="15.75">
      <c r="L209" s="48">
        <v>204</v>
      </c>
      <c r="M209" s="48">
        <f t="shared" si="15"/>
        <v>-0.9699999999999998</v>
      </c>
      <c r="N209" s="48">
        <f t="shared" si="17"/>
        <v>0.0024801827453542202</v>
      </c>
      <c r="O209" s="48">
        <f t="shared" si="18"/>
        <v>0</v>
      </c>
      <c r="P209" s="48">
        <f t="shared" si="19"/>
        <v>0.0024801827453542202</v>
      </c>
      <c r="Q209" s="48">
        <f t="shared" si="16"/>
        <v>0.16602324001119428</v>
      </c>
    </row>
    <row r="210" spans="12:17" ht="15.75">
      <c r="L210" s="48">
        <v>205</v>
      </c>
      <c r="M210" s="48">
        <f t="shared" si="15"/>
        <v>-0.96</v>
      </c>
      <c r="N210" s="48">
        <f t="shared" si="17"/>
        <v>0.002504357399142898</v>
      </c>
      <c r="O210" s="48">
        <f t="shared" si="18"/>
        <v>0</v>
      </c>
      <c r="P210" s="48">
        <f t="shared" si="19"/>
        <v>0.002504357399142898</v>
      </c>
      <c r="Q210" s="48">
        <f t="shared" si="16"/>
        <v>0.16852759741033718</v>
      </c>
    </row>
    <row r="211" spans="12:17" ht="15.75">
      <c r="L211" s="48">
        <v>206</v>
      </c>
      <c r="M211" s="48">
        <f t="shared" si="15"/>
        <v>-0.9500000000000002</v>
      </c>
      <c r="N211" s="48">
        <f t="shared" si="17"/>
        <v>0.0025285148368863197</v>
      </c>
      <c r="O211" s="48">
        <f t="shared" si="18"/>
        <v>0</v>
      </c>
      <c r="P211" s="48">
        <f t="shared" si="19"/>
        <v>0.0025285148368863197</v>
      </c>
      <c r="Q211" s="48">
        <f t="shared" si="16"/>
        <v>0.1710561122472235</v>
      </c>
    </row>
    <row r="212" spans="12:17" ht="15.75">
      <c r="L212" s="48">
        <v>207</v>
      </c>
      <c r="M212" s="48">
        <f t="shared" si="15"/>
        <v>-0.94</v>
      </c>
      <c r="N212" s="48">
        <f t="shared" si="17"/>
        <v>0.002552650038210813</v>
      </c>
      <c r="O212" s="48">
        <f t="shared" si="18"/>
        <v>0</v>
      </c>
      <c r="P212" s="48">
        <f t="shared" si="19"/>
        <v>0.002552650038210813</v>
      </c>
      <c r="Q212" s="48">
        <f t="shared" si="16"/>
        <v>0.17360876228543431</v>
      </c>
    </row>
    <row r="213" spans="12:17" ht="15.75">
      <c r="L213" s="48">
        <v>208</v>
      </c>
      <c r="M213" s="48">
        <f t="shared" si="15"/>
        <v>-0.9300000000000002</v>
      </c>
      <c r="N213" s="48">
        <f t="shared" si="17"/>
        <v>0.002576757941238239</v>
      </c>
      <c r="O213" s="48">
        <f t="shared" si="18"/>
        <v>0</v>
      </c>
      <c r="P213" s="48">
        <f t="shared" si="19"/>
        <v>0.002576757941238239</v>
      </c>
      <c r="Q213" s="48">
        <f t="shared" si="16"/>
        <v>0.17618552022667255</v>
      </c>
    </row>
    <row r="214" spans="12:17" ht="15.75">
      <c r="L214" s="48">
        <v>209</v>
      </c>
      <c r="M214" s="48">
        <f t="shared" si="15"/>
        <v>-0.9199999999999999</v>
      </c>
      <c r="N214" s="48">
        <f t="shared" si="17"/>
        <v>0.002600833444222239</v>
      </c>
      <c r="O214" s="48">
        <f t="shared" si="18"/>
        <v>0</v>
      </c>
      <c r="P214" s="48">
        <f t="shared" si="19"/>
        <v>0.002600833444222239</v>
      </c>
      <c r="Q214" s="48">
        <f t="shared" si="16"/>
        <v>0.1787863536708948</v>
      </c>
    </row>
    <row r="215" spans="12:17" ht="15.75">
      <c r="L215" s="48">
        <v>210</v>
      </c>
      <c r="M215" s="48">
        <f t="shared" si="15"/>
        <v>-0.9100000000000001</v>
      </c>
      <c r="N215" s="48">
        <f t="shared" si="17"/>
        <v>0.0026248714072198975</v>
      </c>
      <c r="O215" s="48">
        <f t="shared" si="18"/>
        <v>0</v>
      </c>
      <c r="P215" s="48">
        <f t="shared" si="19"/>
        <v>0.0026248714072198975</v>
      </c>
      <c r="Q215" s="48">
        <f t="shared" si="16"/>
        <v>0.1814112250781147</v>
      </c>
    </row>
    <row r="216" spans="12:17" ht="15.75">
      <c r="L216" s="48">
        <v>211</v>
      </c>
      <c r="M216" s="48">
        <f t="shared" si="15"/>
        <v>-0.8999999999999999</v>
      </c>
      <c r="N216" s="48">
        <f t="shared" si="17"/>
        <v>0.002648866653798043</v>
      </c>
      <c r="O216" s="48">
        <f t="shared" si="18"/>
        <v>0</v>
      </c>
      <c r="P216" s="48">
        <f t="shared" si="19"/>
        <v>0.002648866653798043</v>
      </c>
      <c r="Q216" s="48">
        <f t="shared" si="16"/>
        <v>0.18406009173191273</v>
      </c>
    </row>
    <row r="217" spans="12:17" ht="15.75">
      <c r="L217" s="48">
        <v>212</v>
      </c>
      <c r="M217" s="48">
        <f t="shared" si="15"/>
        <v>-0.8900000000000001</v>
      </c>
      <c r="N217" s="48">
        <f t="shared" si="17"/>
        <v>0.0026728139727733025</v>
      </c>
      <c r="O217" s="48">
        <f t="shared" si="18"/>
        <v>0</v>
      </c>
      <c r="P217" s="48">
        <f t="shared" si="19"/>
        <v>0.0026728139727733025</v>
      </c>
      <c r="Q217" s="48">
        <f t="shared" si="16"/>
        <v>0.18673290570468604</v>
      </c>
    </row>
    <row r="218" spans="12:17" ht="15.75">
      <c r="L218" s="48">
        <v>213</v>
      </c>
      <c r="M218" s="48">
        <f t="shared" si="15"/>
        <v>-0.8799999999999999</v>
      </c>
      <c r="N218" s="48">
        <f t="shared" si="17"/>
        <v>0.0026967081199882337</v>
      </c>
      <c r="O218" s="48">
        <f t="shared" si="18"/>
        <v>0</v>
      </c>
      <c r="P218" s="48">
        <f t="shared" si="19"/>
        <v>0.0026967081199882337</v>
      </c>
      <c r="Q218" s="48">
        <f t="shared" si="16"/>
        <v>0.18942961382467427</v>
      </c>
    </row>
    <row r="219" spans="12:17" ht="15.75">
      <c r="L219" s="48">
        <v>214</v>
      </c>
      <c r="M219" s="48">
        <f t="shared" si="15"/>
        <v>-0.8700000000000001</v>
      </c>
      <c r="N219" s="48">
        <f t="shared" si="17"/>
        <v>0.0027205438201138854</v>
      </c>
      <c r="O219" s="48">
        <f t="shared" si="18"/>
        <v>0</v>
      </c>
      <c r="P219" s="48">
        <f t="shared" si="19"/>
        <v>0.0027205438201138854</v>
      </c>
      <c r="Q219" s="48">
        <f t="shared" si="16"/>
        <v>0.19215015764478816</v>
      </c>
    </row>
    <row r="220" spans="12:17" ht="15.75">
      <c r="L220" s="48">
        <v>215</v>
      </c>
      <c r="M220" s="48">
        <f t="shared" si="15"/>
        <v>-0.8599999999999999</v>
      </c>
      <c r="N220" s="48">
        <f t="shared" si="17"/>
        <v>0.002744315768495209</v>
      </c>
      <c r="O220" s="48">
        <f t="shared" si="18"/>
        <v>0</v>
      </c>
      <c r="P220" s="48">
        <f t="shared" si="19"/>
        <v>0.002744315768495209</v>
      </c>
      <c r="Q220" s="48">
        <f t="shared" si="16"/>
        <v>0.19489447341328336</v>
      </c>
    </row>
    <row r="221" spans="12:17" ht="15.75">
      <c r="L221" s="48">
        <v>216</v>
      </c>
      <c r="M221" s="48">
        <f t="shared" si="15"/>
        <v>-0.8500000000000001</v>
      </c>
      <c r="N221" s="48">
        <f t="shared" si="17"/>
        <v>0.002768018633012792</v>
      </c>
      <c r="O221" s="48">
        <f t="shared" si="18"/>
        <v>0</v>
      </c>
      <c r="P221" s="48">
        <f t="shared" si="19"/>
        <v>0.002768018633012792</v>
      </c>
      <c r="Q221" s="48">
        <f t="shared" si="16"/>
        <v>0.19766249204629616</v>
      </c>
    </row>
    <row r="222" spans="12:17" ht="15.75">
      <c r="L222" s="48">
        <v>217</v>
      </c>
      <c r="M222" s="48">
        <f t="shared" si="15"/>
        <v>-0.8399999999999999</v>
      </c>
      <c r="N222" s="48">
        <f t="shared" si="17"/>
        <v>0.002791647055991331</v>
      </c>
      <c r="O222" s="48">
        <f t="shared" si="18"/>
        <v>0</v>
      </c>
      <c r="P222" s="48">
        <f t="shared" si="19"/>
        <v>0.002791647055991331</v>
      </c>
      <c r="Q222" s="48">
        <f t="shared" si="16"/>
        <v>0.2004541391022875</v>
      </c>
    </row>
    <row r="223" spans="12:17" ht="15.75">
      <c r="L223" s="48">
        <v>218</v>
      </c>
      <c r="M223" s="48">
        <f t="shared" si="15"/>
        <v>-0.8300000000000001</v>
      </c>
      <c r="N223" s="48">
        <f t="shared" si="17"/>
        <v>0.0028151956561215385</v>
      </c>
      <c r="O223" s="48">
        <f t="shared" si="18"/>
        <v>0</v>
      </c>
      <c r="P223" s="48">
        <f t="shared" si="19"/>
        <v>0.0028151956561215385</v>
      </c>
      <c r="Q223" s="48">
        <f t="shared" si="16"/>
        <v>0.20326933475840903</v>
      </c>
    </row>
    <row r="224" spans="12:17" ht="15.75">
      <c r="L224" s="48">
        <v>219</v>
      </c>
      <c r="M224" s="48">
        <f t="shared" si="15"/>
        <v>-0.8199999999999998</v>
      </c>
      <c r="N224" s="48">
        <f t="shared" si="17"/>
        <v>0.002838659030424795</v>
      </c>
      <c r="O224" s="48">
        <f t="shared" si="18"/>
        <v>0</v>
      </c>
      <c r="P224" s="48">
        <f t="shared" si="19"/>
        <v>0.002838659030424795</v>
      </c>
      <c r="Q224" s="48">
        <f t="shared" si="16"/>
        <v>0.20610799378883382</v>
      </c>
    </row>
    <row r="225" spans="12:17" ht="15.75">
      <c r="L225" s="48">
        <v>220</v>
      </c>
      <c r="M225" s="48">
        <f t="shared" si="15"/>
        <v>-0.81</v>
      </c>
      <c r="N225" s="48">
        <f t="shared" si="17"/>
        <v>0.002862031756233896</v>
      </c>
      <c r="O225" s="48">
        <f t="shared" si="18"/>
        <v>0</v>
      </c>
      <c r="P225" s="48">
        <f t="shared" si="19"/>
        <v>0.002862031756233896</v>
      </c>
      <c r="Q225" s="48">
        <f t="shared" si="16"/>
        <v>0.20897002554506772</v>
      </c>
    </row>
    <row r="226" spans="12:17" ht="15.75">
      <c r="L226" s="48">
        <v>221</v>
      </c>
      <c r="M226" s="48">
        <f t="shared" si="15"/>
        <v>-0.7999999999999998</v>
      </c>
      <c r="N226" s="48">
        <f t="shared" si="17"/>
        <v>0.002885308393208219</v>
      </c>
      <c r="O226" s="48">
        <f t="shared" si="18"/>
        <v>0</v>
      </c>
      <c r="P226" s="48">
        <f t="shared" si="19"/>
        <v>0.002885308393208219</v>
      </c>
      <c r="Q226" s="48">
        <f t="shared" si="16"/>
        <v>0.21185533393827594</v>
      </c>
    </row>
    <row r="227" spans="12:17" ht="15.75">
      <c r="L227" s="48">
        <v>222</v>
      </c>
      <c r="M227" s="48">
        <f t="shared" si="15"/>
        <v>-0.79</v>
      </c>
      <c r="N227" s="48">
        <f t="shared" si="17"/>
        <v>0.002908483485370761</v>
      </c>
      <c r="O227" s="48">
        <f t="shared" si="18"/>
        <v>0</v>
      </c>
      <c r="P227" s="48">
        <f t="shared" si="19"/>
        <v>0.002908483485370761</v>
      </c>
      <c r="Q227" s="48">
        <f t="shared" si="16"/>
        <v>0.2147638174236467</v>
      </c>
    </row>
    <row r="228" spans="12:17" ht="15.75">
      <c r="L228" s="48">
        <v>223</v>
      </c>
      <c r="M228" s="48">
        <f t="shared" si="15"/>
        <v>-0.7799999999999998</v>
      </c>
      <c r="N228" s="48">
        <f t="shared" si="17"/>
        <v>0.002931551563171042</v>
      </c>
      <c r="O228" s="48">
        <f t="shared" si="18"/>
        <v>0</v>
      </c>
      <c r="P228" s="48">
        <f t="shared" si="19"/>
        <v>0.002931551563171042</v>
      </c>
      <c r="Q228" s="48">
        <f t="shared" si="16"/>
        <v>0.21769536898681774</v>
      </c>
    </row>
    <row r="229" spans="12:17" ht="15.75">
      <c r="L229" s="48">
        <v>224</v>
      </c>
      <c r="M229" s="48">
        <f t="shared" si="15"/>
        <v>-0.77</v>
      </c>
      <c r="N229" s="48">
        <f t="shared" si="17"/>
        <v>0.0029545071455701066</v>
      </c>
      <c r="O229" s="48">
        <f t="shared" si="18"/>
        <v>0</v>
      </c>
      <c r="P229" s="48">
        <f t="shared" si="19"/>
        <v>0.0029545071455701066</v>
      </c>
      <c r="Q229" s="48">
        <f t="shared" si="16"/>
        <v>0.22064987613238785</v>
      </c>
    </row>
    <row r="230" spans="12:17" ht="15.75">
      <c r="L230" s="48">
        <v>225</v>
      </c>
      <c r="M230" s="48">
        <f t="shared" si="15"/>
        <v>-0.7599999999999998</v>
      </c>
      <c r="N230" s="48">
        <f t="shared" si="17"/>
        <v>0.002977344742152166</v>
      </c>
      <c r="O230" s="48">
        <f t="shared" si="18"/>
        <v>0</v>
      </c>
      <c r="P230" s="48">
        <f t="shared" si="19"/>
        <v>0.002977344742152166</v>
      </c>
      <c r="Q230" s="48">
        <f t="shared" si="16"/>
        <v>0.22362722087454</v>
      </c>
    </row>
    <row r="231" spans="12:17" ht="15.75">
      <c r="L231" s="48">
        <v>226</v>
      </c>
      <c r="M231" s="48">
        <f t="shared" si="15"/>
        <v>-0.75</v>
      </c>
      <c r="N231" s="48">
        <f t="shared" si="17"/>
        <v>0.003000058855251786</v>
      </c>
      <c r="O231" s="48">
        <f t="shared" si="18"/>
        <v>0</v>
      </c>
      <c r="P231" s="48">
        <f t="shared" si="19"/>
        <v>0.003000058855251786</v>
      </c>
      <c r="Q231" s="48">
        <f t="shared" si="16"/>
        <v>0.2266272797297918</v>
      </c>
    </row>
    <row r="232" spans="12:17" ht="15.75">
      <c r="L232" s="48">
        <v>227</v>
      </c>
      <c r="M232" s="48">
        <f t="shared" si="15"/>
        <v>-0.7399999999999998</v>
      </c>
      <c r="N232" s="48">
        <f t="shared" si="17"/>
        <v>0.003022643982106721</v>
      </c>
      <c r="O232" s="48">
        <f t="shared" si="18"/>
        <v>0</v>
      </c>
      <c r="P232" s="48">
        <f t="shared" si="19"/>
        <v>0.003022643982106721</v>
      </c>
      <c r="Q232" s="48">
        <f t="shared" si="16"/>
        <v>0.22964992371189852</v>
      </c>
    </row>
    <row r="233" spans="12:17" ht="15.75">
      <c r="L233" s="48">
        <v>228</v>
      </c>
      <c r="M233" s="48">
        <f t="shared" si="15"/>
        <v>-0.73</v>
      </c>
      <c r="N233" s="48">
        <f t="shared" si="17"/>
        <v>0.0030450946170278437</v>
      </c>
      <c r="O233" s="48">
        <f t="shared" si="18"/>
        <v>0</v>
      </c>
      <c r="P233" s="48">
        <f t="shared" si="19"/>
        <v>0.0030450946170278437</v>
      </c>
      <c r="Q233" s="48">
        <f t="shared" si="16"/>
        <v>0.23269501832892636</v>
      </c>
    </row>
    <row r="234" spans="12:17" ht="15.75">
      <c r="L234" s="48">
        <v>229</v>
      </c>
      <c r="M234" s="48">
        <f t="shared" si="15"/>
        <v>-0.7199999999999998</v>
      </c>
      <c r="N234" s="48">
        <f t="shared" si="17"/>
        <v>0.003067405253586064</v>
      </c>
      <c r="O234" s="48">
        <f t="shared" si="18"/>
        <v>0</v>
      </c>
      <c r="P234" s="48">
        <f t="shared" si="19"/>
        <v>0.003067405253586064</v>
      </c>
      <c r="Q234" s="48">
        <f t="shared" si="16"/>
        <v>0.23576242358251243</v>
      </c>
    </row>
    <row r="235" spans="12:17" ht="15.75">
      <c r="L235" s="48">
        <v>230</v>
      </c>
      <c r="M235" s="48">
        <f t="shared" si="15"/>
        <v>-0.71</v>
      </c>
      <c r="N235" s="48">
        <f t="shared" si="17"/>
        <v>0.003089570386818119</v>
      </c>
      <c r="O235" s="48">
        <f t="shared" si="18"/>
        <v>0</v>
      </c>
      <c r="P235" s="48">
        <f t="shared" si="19"/>
        <v>0.003089570386818119</v>
      </c>
      <c r="Q235" s="48">
        <f t="shared" si="16"/>
        <v>0.23885199396933054</v>
      </c>
    </row>
    <row r="236" spans="12:17" ht="15.75">
      <c r="L236" s="48">
        <v>231</v>
      </c>
      <c r="M236" s="48">
        <f t="shared" si="15"/>
        <v>-0.6999999999999997</v>
      </c>
      <c r="N236" s="48">
        <f t="shared" si="17"/>
        <v>0.0031115845154501276</v>
      </c>
      <c r="O236" s="48">
        <f t="shared" si="18"/>
        <v>0</v>
      </c>
      <c r="P236" s="48">
        <f t="shared" si="19"/>
        <v>0.0031115845154501276</v>
      </c>
      <c r="Q236" s="48">
        <f t="shared" si="16"/>
        <v>0.24196357848478067</v>
      </c>
    </row>
    <row r="237" spans="12:17" ht="15.75">
      <c r="L237" s="48">
        <v>232</v>
      </c>
      <c r="M237" s="48">
        <f t="shared" si="15"/>
        <v>-0.69</v>
      </c>
      <c r="N237" s="48">
        <f t="shared" si="17"/>
        <v>0.003133442144126808</v>
      </c>
      <c r="O237" s="48">
        <f t="shared" si="18"/>
        <v>0</v>
      </c>
      <c r="P237" s="48">
        <f t="shared" si="19"/>
        <v>0.003133442144126808</v>
      </c>
      <c r="Q237" s="48">
        <f t="shared" si="16"/>
        <v>0.24509702062890748</v>
      </c>
    </row>
    <row r="238" spans="12:17" ht="15.75">
      <c r="L238" s="48">
        <v>233</v>
      </c>
      <c r="M238" s="48">
        <f t="shared" si="15"/>
        <v>-0.6800000000000002</v>
      </c>
      <c r="N238" s="48">
        <f t="shared" si="17"/>
        <v>0.0031551377856687823</v>
      </c>
      <c r="O238" s="48">
        <f t="shared" si="18"/>
        <v>0</v>
      </c>
      <c r="P238" s="48">
        <f t="shared" si="19"/>
        <v>0.0031551377856687823</v>
      </c>
      <c r="Q238" s="48">
        <f t="shared" si="16"/>
        <v>0.24825215841457626</v>
      </c>
    </row>
    <row r="239" spans="12:17" ht="15.75">
      <c r="L239" s="48">
        <v>234</v>
      </c>
      <c r="M239" s="48">
        <f t="shared" si="15"/>
        <v>-0.6699999999999999</v>
      </c>
      <c r="N239" s="48">
        <f t="shared" si="17"/>
        <v>0.0031766659633271077</v>
      </c>
      <c r="O239" s="48">
        <f t="shared" si="18"/>
        <v>0</v>
      </c>
      <c r="P239" s="48">
        <f t="shared" si="19"/>
        <v>0.0031766659633271077</v>
      </c>
      <c r="Q239" s="48">
        <f t="shared" si="16"/>
        <v>0.25142882437790337</v>
      </c>
    </row>
    <row r="240" spans="12:17" ht="15.75">
      <c r="L240" s="48">
        <v>235</v>
      </c>
      <c r="M240" s="48">
        <f t="shared" si="15"/>
        <v>-0.6600000000000001</v>
      </c>
      <c r="N240" s="48">
        <f t="shared" si="17"/>
        <v>0.0031980212130579</v>
      </c>
      <c r="O240" s="48">
        <f t="shared" si="18"/>
        <v>0</v>
      </c>
      <c r="P240" s="48">
        <f t="shared" si="19"/>
        <v>0.0031980212130579</v>
      </c>
      <c r="Q240" s="48">
        <f t="shared" si="16"/>
        <v>0.25462684559096127</v>
      </c>
    </row>
    <row r="241" spans="12:17" ht="15.75">
      <c r="L241" s="48">
        <v>236</v>
      </c>
      <c r="M241" s="48">
        <f t="shared" si="15"/>
        <v>-0.6499999999999999</v>
      </c>
      <c r="N241" s="48">
        <f t="shared" si="17"/>
        <v>0.003219198085804731</v>
      </c>
      <c r="O241" s="48">
        <f t="shared" si="18"/>
        <v>0</v>
      </c>
      <c r="P241" s="48">
        <f t="shared" si="19"/>
        <v>0.003219198085804731</v>
      </c>
      <c r="Q241" s="48">
        <f t="shared" si="16"/>
        <v>0.257846043676766</v>
      </c>
    </row>
    <row r="242" spans="12:17" ht="15.75">
      <c r="L242" s="48">
        <v>237</v>
      </c>
      <c r="M242" s="48">
        <f t="shared" si="15"/>
        <v>-0.6400000000000001</v>
      </c>
      <c r="N242" s="48">
        <f t="shared" si="17"/>
        <v>0.0032401911497865754</v>
      </c>
      <c r="O242" s="48">
        <f t="shared" si="18"/>
        <v>0</v>
      </c>
      <c r="P242" s="48">
        <f t="shared" si="19"/>
        <v>0.0032401911497865754</v>
      </c>
      <c r="Q242" s="48">
        <f t="shared" si="16"/>
        <v>0.2610862348265526</v>
      </c>
    </row>
    <row r="243" spans="12:17" ht="15.75">
      <c r="L243" s="48">
        <v>238</v>
      </c>
      <c r="M243" s="48">
        <f t="shared" si="15"/>
        <v>-0.6299999999999999</v>
      </c>
      <c r="N243" s="48">
        <f t="shared" si="17"/>
        <v>0.003260994992797084</v>
      </c>
      <c r="O243" s="48">
        <f t="shared" si="18"/>
        <v>0</v>
      </c>
      <c r="P243" s="48">
        <f t="shared" si="19"/>
        <v>0.003260994992797084</v>
      </c>
      <c r="Q243" s="48">
        <f t="shared" si="16"/>
        <v>0.26434722981934966</v>
      </c>
    </row>
    <row r="244" spans="12:17" ht="15.75">
      <c r="L244" s="48">
        <v>239</v>
      </c>
      <c r="M244" s="48">
        <f t="shared" si="15"/>
        <v>-0.6200000000000001</v>
      </c>
      <c r="N244" s="48">
        <f t="shared" si="17"/>
        <v>0.003281604224506518</v>
      </c>
      <c r="O244" s="48">
        <f t="shared" si="18"/>
        <v>0</v>
      </c>
      <c r="P244" s="48">
        <f t="shared" si="19"/>
        <v>0.003281604224506518</v>
      </c>
      <c r="Q244" s="48">
        <f t="shared" si="16"/>
        <v>0.2676288340438562</v>
      </c>
    </row>
    <row r="245" spans="12:17" ht="15.75">
      <c r="L245" s="48">
        <v>240</v>
      </c>
      <c r="M245" s="48">
        <f t="shared" si="15"/>
        <v>-0.6099999999999999</v>
      </c>
      <c r="N245" s="48">
        <f t="shared" si="17"/>
        <v>0.0033020134787673516</v>
      </c>
      <c r="O245" s="48">
        <f t="shared" si="18"/>
        <v>0</v>
      </c>
      <c r="P245" s="48">
        <f t="shared" si="19"/>
        <v>0.0033020134787673516</v>
      </c>
      <c r="Q245" s="48">
        <f t="shared" si="16"/>
        <v>0.27093084752262353</v>
      </c>
    </row>
    <row r="246" spans="12:17" ht="15.75">
      <c r="L246" s="48">
        <v>241</v>
      </c>
      <c r="M246" s="48">
        <f t="shared" si="15"/>
        <v>-0.6000000000000001</v>
      </c>
      <c r="N246" s="48">
        <f t="shared" si="17"/>
        <v>0.003322217415928863</v>
      </c>
      <c r="O246" s="48">
        <f t="shared" si="18"/>
        <v>0</v>
      </c>
      <c r="P246" s="48">
        <f t="shared" si="19"/>
        <v>0.003322217415928863</v>
      </c>
      <c r="Q246" s="48">
        <f t="shared" si="16"/>
        <v>0.2742530649385524</v>
      </c>
    </row>
    <row r="247" spans="12:17" ht="15.75">
      <c r="L247" s="48">
        <v>242</v>
      </c>
      <c r="M247" s="48">
        <f t="shared" si="15"/>
        <v>-0.5899999999999999</v>
      </c>
      <c r="N247" s="48">
        <f t="shared" si="17"/>
        <v>0.003342210725143957</v>
      </c>
      <c r="O247" s="48">
        <f t="shared" si="18"/>
        <v>0</v>
      </c>
      <c r="P247" s="48">
        <f t="shared" si="19"/>
        <v>0.003342210725143957</v>
      </c>
      <c r="Q247" s="48">
        <f t="shared" si="16"/>
        <v>0.27759527566369635</v>
      </c>
    </row>
    <row r="248" spans="12:17" ht="15.75">
      <c r="L248" s="48">
        <v>243</v>
      </c>
      <c r="M248" s="48">
        <f t="shared" si="15"/>
        <v>-0.5800000000000001</v>
      </c>
      <c r="N248" s="48">
        <f t="shared" si="17"/>
        <v>0.0033619881266855334</v>
      </c>
      <c r="O248" s="48">
        <f t="shared" si="18"/>
        <v>0</v>
      </c>
      <c r="P248" s="48">
        <f t="shared" si="19"/>
        <v>0.0033619881266855334</v>
      </c>
      <c r="Q248" s="48">
        <f t="shared" si="16"/>
        <v>0.2809572637903819</v>
      </c>
    </row>
    <row r="249" spans="12:17" ht="15.75">
      <c r="L249" s="48">
        <v>244</v>
      </c>
      <c r="M249" s="48">
        <f t="shared" si="15"/>
        <v>-0.5699999999999998</v>
      </c>
      <c r="N249" s="48">
        <f t="shared" si="17"/>
        <v>0.00338154437425775</v>
      </c>
      <c r="O249" s="48">
        <f t="shared" si="18"/>
        <v>0</v>
      </c>
      <c r="P249" s="48">
        <f t="shared" si="19"/>
        <v>0.00338154437425775</v>
      </c>
      <c r="Q249" s="48">
        <f t="shared" si="16"/>
        <v>0.28433880816463963</v>
      </c>
    </row>
    <row r="250" spans="12:17" ht="15.75">
      <c r="L250" s="48">
        <v>245</v>
      </c>
      <c r="M250" s="48">
        <f t="shared" si="15"/>
        <v>-0.56</v>
      </c>
      <c r="N250" s="48">
        <f t="shared" si="17"/>
        <v>0.003400874257302733</v>
      </c>
      <c r="O250" s="48">
        <f t="shared" si="18"/>
        <v>0</v>
      </c>
      <c r="P250" s="48">
        <f t="shared" si="19"/>
        <v>0.003400874257302733</v>
      </c>
      <c r="Q250" s="48">
        <f t="shared" si="16"/>
        <v>0.28773968242194237</v>
      </c>
    </row>
    <row r="251" spans="12:17" ht="15.75">
      <c r="L251" s="48">
        <v>246</v>
      </c>
      <c r="M251" s="48">
        <f t="shared" si="15"/>
        <v>-0.5499999999999998</v>
      </c>
      <c r="N251" s="48">
        <f t="shared" si="17"/>
        <v>0.0034199726033089517</v>
      </c>
      <c r="O251" s="48">
        <f t="shared" si="18"/>
        <v>0</v>
      </c>
      <c r="P251" s="48">
        <f t="shared" si="19"/>
        <v>0.0034199726033089517</v>
      </c>
      <c r="Q251" s="48">
        <f t="shared" si="16"/>
        <v>0.2911596550252513</v>
      </c>
    </row>
    <row r="252" spans="12:17" ht="15.75">
      <c r="L252" s="48">
        <v>247</v>
      </c>
      <c r="M252" s="48">
        <f t="shared" si="15"/>
        <v>-0.54</v>
      </c>
      <c r="N252" s="48">
        <f t="shared" si="17"/>
        <v>0.003438834280110603</v>
      </c>
      <c r="O252" s="48">
        <f t="shared" si="18"/>
        <v>0</v>
      </c>
      <c r="P252" s="48">
        <f t="shared" si="19"/>
        <v>0.003438834280110603</v>
      </c>
      <c r="Q252" s="48">
        <f t="shared" si="16"/>
        <v>0.2945984893053619</v>
      </c>
    </row>
    <row r="253" spans="12:17" ht="15.75">
      <c r="L253" s="48">
        <v>248</v>
      </c>
      <c r="M253" s="48">
        <f t="shared" si="15"/>
        <v>-0.5299999999999998</v>
      </c>
      <c r="N253" s="48">
        <f t="shared" si="17"/>
        <v>0.0034574541981822193</v>
      </c>
      <c r="O253" s="48">
        <f t="shared" si="18"/>
        <v>0</v>
      </c>
      <c r="P253" s="48">
        <f t="shared" si="19"/>
        <v>0.0034574541981822193</v>
      </c>
      <c r="Q253" s="48">
        <f t="shared" si="16"/>
        <v>0.29805594350354414</v>
      </c>
    </row>
    <row r="254" spans="12:17" ht="15.75">
      <c r="L254" s="48">
        <v>249</v>
      </c>
      <c r="M254" s="48">
        <f t="shared" si="15"/>
        <v>-0.52</v>
      </c>
      <c r="N254" s="48">
        <f t="shared" si="17"/>
        <v>0.0034758273129232853</v>
      </c>
      <c r="O254" s="48">
        <f t="shared" si="18"/>
        <v>0</v>
      </c>
      <c r="P254" s="48">
        <f t="shared" si="19"/>
        <v>0.0034758273129232853</v>
      </c>
      <c r="Q254" s="48">
        <f t="shared" si="16"/>
        <v>0.3015317708164674</v>
      </c>
    </row>
    <row r="255" spans="12:17" ht="15.75">
      <c r="L255" s="48">
        <v>250</v>
      </c>
      <c r="M255" s="48">
        <f t="shared" si="15"/>
        <v>-0.5099999999999998</v>
      </c>
      <c r="N255" s="48">
        <f t="shared" si="17"/>
        <v>0.0034939486269388587</v>
      </c>
      <c r="O255" s="48">
        <f t="shared" si="18"/>
        <v>0</v>
      </c>
      <c r="P255" s="48">
        <f t="shared" si="19"/>
        <v>0.0034939486269388587</v>
      </c>
      <c r="Q255" s="48">
        <f t="shared" si="16"/>
        <v>0.3050257194434063</v>
      </c>
    </row>
    <row r="256" spans="12:17" ht="15.75">
      <c r="L256" s="48">
        <v>251</v>
      </c>
      <c r="M256" s="48">
        <f t="shared" si="15"/>
        <v>-0.5</v>
      </c>
      <c r="N256" s="48">
        <f t="shared" si="17"/>
        <v>0.0035118131923028706</v>
      </c>
      <c r="O256" s="48">
        <f t="shared" si="18"/>
        <v>0</v>
      </c>
      <c r="P256" s="48">
        <f t="shared" si="19"/>
        <v>0.0035118131923028706</v>
      </c>
      <c r="Q256" s="48">
        <f t="shared" si="16"/>
        <v>0.30853753263570916</v>
      </c>
    </row>
    <row r="257" spans="12:17" ht="15.75">
      <c r="L257" s="48">
        <v>252</v>
      </c>
      <c r="M257" s="48">
        <f t="shared" si="15"/>
        <v>-0.48999999999999977</v>
      </c>
      <c r="N257" s="48">
        <f t="shared" si="17"/>
        <v>0.003529416112813877</v>
      </c>
      <c r="O257" s="48">
        <f t="shared" si="18"/>
        <v>0</v>
      </c>
      <c r="P257" s="48">
        <f t="shared" si="19"/>
        <v>0.003529416112813877</v>
      </c>
      <c r="Q257" s="48">
        <f t="shared" si="16"/>
        <v>0.31206694874852303</v>
      </c>
    </row>
    <row r="258" spans="12:17" ht="15.75">
      <c r="L258" s="48">
        <v>253</v>
      </c>
      <c r="M258" s="48">
        <f t="shared" si="15"/>
        <v>-0.48</v>
      </c>
      <c r="N258" s="48">
        <f t="shared" si="17"/>
        <v>0.003546752546238152</v>
      </c>
      <c r="O258" s="48">
        <f t="shared" si="18"/>
        <v>0</v>
      </c>
      <c r="P258" s="48">
        <f t="shared" si="19"/>
        <v>0.003546752546238152</v>
      </c>
      <c r="Q258" s="48">
        <f t="shared" si="16"/>
        <v>0.3156137012947612</v>
      </c>
    </row>
    <row r="259" spans="12:17" ht="15.75">
      <c r="L259" s="48">
        <v>254</v>
      </c>
      <c r="M259" s="48">
        <f t="shared" si="15"/>
        <v>-0.46999999999999975</v>
      </c>
      <c r="N259" s="48">
        <f t="shared" si="17"/>
        <v>0.0035638177065332455</v>
      </c>
      <c r="O259" s="48">
        <f t="shared" si="18"/>
        <v>0</v>
      </c>
      <c r="P259" s="48">
        <f t="shared" si="19"/>
        <v>0.0035638177065332455</v>
      </c>
      <c r="Q259" s="48">
        <f t="shared" si="16"/>
        <v>0.31917751900129443</v>
      </c>
    </row>
    <row r="260" spans="12:17" ht="15.75">
      <c r="L260" s="48">
        <v>255</v>
      </c>
      <c r="M260" s="48">
        <f t="shared" si="15"/>
        <v>-0.45999999999999996</v>
      </c>
      <c r="N260" s="48">
        <f t="shared" si="17"/>
        <v>0.003580606866061764</v>
      </c>
      <c r="O260" s="48">
        <f t="shared" si="18"/>
        <v>0</v>
      </c>
      <c r="P260" s="48">
        <f t="shared" si="19"/>
        <v>0.003580606866061764</v>
      </c>
      <c r="Q260" s="48">
        <f t="shared" si="16"/>
        <v>0.3227581258673562</v>
      </c>
    </row>
    <row r="261" spans="12:17" ht="15.75">
      <c r="L261" s="48">
        <v>256</v>
      </c>
      <c r="M261" s="48">
        <f t="shared" si="15"/>
        <v>-0.44999999999999973</v>
      </c>
      <c r="N261" s="48">
        <f t="shared" si="17"/>
        <v>0.003597115357782177</v>
      </c>
      <c r="O261" s="48">
        <f t="shared" si="18"/>
        <v>0</v>
      </c>
      <c r="P261" s="48">
        <f t="shared" si="19"/>
        <v>0.003597115357782177</v>
      </c>
      <c r="Q261" s="48">
        <f t="shared" si="16"/>
        <v>0.32635524122513837</v>
      </c>
    </row>
    <row r="262" spans="12:17" ht="15.75">
      <c r="L262" s="48">
        <v>257</v>
      </c>
      <c r="M262" s="48">
        <f aca="true" t="shared" si="20" ref="M262:M325">-3+((L262-1)*step)</f>
        <v>-0.43999999999999995</v>
      </c>
      <c r="N262" s="48">
        <f t="shared" si="17"/>
        <v>0.003613338577425629</v>
      </c>
      <c r="O262" s="48">
        <f t="shared" si="18"/>
        <v>0</v>
      </c>
      <c r="P262" s="48">
        <f t="shared" si="19"/>
        <v>0.003613338577425629</v>
      </c>
      <c r="Q262" s="48">
        <f aca="true" t="shared" si="21" ref="Q262:Q325">NORMSDIST(M262)</f>
        <v>0.329968579802564</v>
      </c>
    </row>
    <row r="263" spans="12:17" ht="15.75">
      <c r="L263" s="48">
        <v>258</v>
      </c>
      <c r="M263" s="48">
        <f t="shared" si="20"/>
        <v>-0.43000000000000016</v>
      </c>
      <c r="N263" s="48">
        <f aca="true" t="shared" si="22" ref="N263:N326">IF(OR(M263&gt;L_cutoff,L_cutoff="Minus Infinity"),IF(M263&lt;=U_cutoff,P263,0),0)</f>
        <v>0.003629271985648219</v>
      </c>
      <c r="O263" s="48">
        <f aca="true" t="shared" si="23" ref="O263:O326">P263-N263</f>
        <v>0</v>
      </c>
      <c r="P263" s="48">
        <f aca="true" t="shared" si="24" ref="P263:P326">Q263-Q262</f>
        <v>0.003629271985648219</v>
      </c>
      <c r="Q263" s="48">
        <f t="shared" si="21"/>
        <v>0.3335978517882122</v>
      </c>
    </row>
    <row r="264" spans="12:17" ht="15.75">
      <c r="L264" s="48">
        <v>259</v>
      </c>
      <c r="M264" s="48">
        <f t="shared" si="20"/>
        <v>-0.41999999999999993</v>
      </c>
      <c r="N264" s="48">
        <f t="shared" si="22"/>
        <v>0.0036449111101664045</v>
      </c>
      <c r="O264" s="48">
        <f t="shared" si="23"/>
        <v>0</v>
      </c>
      <c r="P264" s="48">
        <f t="shared" si="24"/>
        <v>0.0036449111101664045</v>
      </c>
      <c r="Q264" s="48">
        <f t="shared" si="21"/>
        <v>0.3372427628983786</v>
      </c>
    </row>
    <row r="265" spans="12:17" ht="15.75">
      <c r="L265" s="48">
        <v>260</v>
      </c>
      <c r="M265" s="48">
        <f t="shared" si="20"/>
        <v>-0.41000000000000014</v>
      </c>
      <c r="N265" s="48">
        <f t="shared" si="22"/>
        <v>0.0036602515478633135</v>
      </c>
      <c r="O265" s="48">
        <f t="shared" si="23"/>
        <v>0</v>
      </c>
      <c r="P265" s="48">
        <f t="shared" si="24"/>
        <v>0.0036602515478633135</v>
      </c>
      <c r="Q265" s="48">
        <f t="shared" si="21"/>
        <v>0.34090301444624194</v>
      </c>
    </row>
    <row r="266" spans="12:17" ht="15.75">
      <c r="L266" s="48">
        <v>261</v>
      </c>
      <c r="M266" s="48">
        <f t="shared" si="20"/>
        <v>-0.3999999999999999</v>
      </c>
      <c r="N266" s="48">
        <f t="shared" si="22"/>
        <v>0.003675288966881851</v>
      </c>
      <c r="O266" s="48">
        <f t="shared" si="23"/>
        <v>0</v>
      </c>
      <c r="P266" s="48">
        <f t="shared" si="24"/>
        <v>0.003675288966881851</v>
      </c>
      <c r="Q266" s="48">
        <f t="shared" si="21"/>
        <v>0.3445783034131238</v>
      </c>
    </row>
    <row r="267" spans="12:17" ht="15.75">
      <c r="L267" s="48">
        <v>262</v>
      </c>
      <c r="M267" s="48">
        <f t="shared" si="20"/>
        <v>-0.3900000000000001</v>
      </c>
      <c r="N267" s="48">
        <f t="shared" si="22"/>
        <v>0.00369001910867639</v>
      </c>
      <c r="O267" s="48">
        <f t="shared" si="23"/>
        <v>0</v>
      </c>
      <c r="P267" s="48">
        <f t="shared" si="24"/>
        <v>0.00369001910867639</v>
      </c>
      <c r="Q267" s="48">
        <f t="shared" si="21"/>
        <v>0.3482683225218002</v>
      </c>
    </row>
    <row r="268" spans="12:17" ht="15.75">
      <c r="L268" s="48">
        <v>263</v>
      </c>
      <c r="M268" s="48">
        <f t="shared" si="20"/>
        <v>-0.3799999999999999</v>
      </c>
      <c r="N268" s="48">
        <f t="shared" si="22"/>
        <v>0.0037044377900562475</v>
      </c>
      <c r="O268" s="48">
        <f t="shared" si="23"/>
        <v>0</v>
      </c>
      <c r="P268" s="48">
        <f t="shared" si="24"/>
        <v>0.0037044377900562475</v>
      </c>
      <c r="Q268" s="48">
        <f t="shared" si="21"/>
        <v>0.3519727603118564</v>
      </c>
    </row>
    <row r="269" spans="12:17" ht="15.75">
      <c r="L269" s="48">
        <v>264</v>
      </c>
      <c r="M269" s="48">
        <f t="shared" si="20"/>
        <v>-0.3700000000000001</v>
      </c>
      <c r="N269" s="48">
        <f t="shared" si="22"/>
        <v>0.003718540905185086</v>
      </c>
      <c r="O269" s="48">
        <f t="shared" si="23"/>
        <v>0</v>
      </c>
      <c r="P269" s="48">
        <f t="shared" si="24"/>
        <v>0.003718540905185086</v>
      </c>
      <c r="Q269" s="48">
        <f t="shared" si="21"/>
        <v>0.3556913012170415</v>
      </c>
    </row>
    <row r="270" spans="12:17" ht="15.75">
      <c r="L270" s="48">
        <v>265</v>
      </c>
      <c r="M270" s="48">
        <f t="shared" si="20"/>
        <v>-0.3599999999999999</v>
      </c>
      <c r="N270" s="48">
        <f t="shared" si="22"/>
        <v>0.0037323244275606626</v>
      </c>
      <c r="O270" s="48">
        <f t="shared" si="23"/>
        <v>0</v>
      </c>
      <c r="P270" s="48">
        <f t="shared" si="24"/>
        <v>0.0037323244275606626</v>
      </c>
      <c r="Q270" s="48">
        <f t="shared" si="21"/>
        <v>0.3594236256446022</v>
      </c>
    </row>
    <row r="271" spans="12:17" ht="15.75">
      <c r="L271" s="48">
        <v>266</v>
      </c>
      <c r="M271" s="48">
        <f t="shared" si="20"/>
        <v>-0.3500000000000001</v>
      </c>
      <c r="N271" s="48">
        <f t="shared" si="22"/>
        <v>0.003745784411962494</v>
      </c>
      <c r="O271" s="48">
        <f t="shared" si="23"/>
        <v>0</v>
      </c>
      <c r="P271" s="48">
        <f t="shared" si="24"/>
        <v>0.003745784411962494</v>
      </c>
      <c r="Q271" s="48">
        <f t="shared" si="21"/>
        <v>0.36316941005656467</v>
      </c>
    </row>
    <row r="272" spans="12:17" ht="15.75">
      <c r="L272" s="48">
        <v>267</v>
      </c>
      <c r="M272" s="48">
        <f t="shared" si="20"/>
        <v>-0.33999999999999986</v>
      </c>
      <c r="N272" s="48">
        <f t="shared" si="22"/>
        <v>0.0037589169963649915</v>
      </c>
      <c r="O272" s="48">
        <f t="shared" si="23"/>
        <v>0</v>
      </c>
      <c r="P272" s="48">
        <f t="shared" si="24"/>
        <v>0.0037589169963649915</v>
      </c>
      <c r="Q272" s="48">
        <f t="shared" si="21"/>
        <v>0.36692832705292966</v>
      </c>
    </row>
    <row r="273" spans="12:17" ht="15.75">
      <c r="L273" s="48">
        <v>268</v>
      </c>
      <c r="M273" s="48">
        <f t="shared" si="20"/>
        <v>-0.33000000000000007</v>
      </c>
      <c r="N273" s="48">
        <f t="shared" si="22"/>
        <v>0.003771718403820734</v>
      </c>
      <c r="O273" s="48">
        <f t="shared" si="23"/>
        <v>0</v>
      </c>
      <c r="P273" s="48">
        <f t="shared" si="24"/>
        <v>0.003771718403820734</v>
      </c>
      <c r="Q273" s="48">
        <f t="shared" si="21"/>
        <v>0.3707000454567504</v>
      </c>
    </row>
    <row r="274" spans="12:17" ht="15.75">
      <c r="L274" s="48">
        <v>269</v>
      </c>
      <c r="M274" s="48">
        <f t="shared" si="20"/>
        <v>-0.31999999999999984</v>
      </c>
      <c r="N274" s="48">
        <f t="shared" si="22"/>
        <v>0.003784184944308544</v>
      </c>
      <c r="O274" s="48">
        <f t="shared" si="23"/>
        <v>0</v>
      </c>
      <c r="P274" s="48">
        <f t="shared" si="24"/>
        <v>0.003784184944308544</v>
      </c>
      <c r="Q274" s="48">
        <f t="shared" si="21"/>
        <v>0.37448423040105894</v>
      </c>
    </row>
    <row r="275" spans="12:17" ht="15.75">
      <c r="L275" s="48">
        <v>270</v>
      </c>
      <c r="M275" s="48">
        <f t="shared" si="20"/>
        <v>-0.31000000000000005</v>
      </c>
      <c r="N275" s="48">
        <f t="shared" si="22"/>
        <v>0.0037963130165452608</v>
      </c>
      <c r="O275" s="48">
        <f t="shared" si="23"/>
        <v>0</v>
      </c>
      <c r="P275" s="48">
        <f t="shared" si="24"/>
        <v>0.0037963130165452608</v>
      </c>
      <c r="Q275" s="48">
        <f t="shared" si="21"/>
        <v>0.3782805434176042</v>
      </c>
    </row>
    <row r="276" spans="12:17" ht="15.75">
      <c r="L276" s="48">
        <v>271</v>
      </c>
      <c r="M276" s="48">
        <f t="shared" si="20"/>
        <v>-0.2999999999999998</v>
      </c>
      <c r="N276" s="48">
        <f t="shared" si="22"/>
        <v>0.0038080991097657613</v>
      </c>
      <c r="O276" s="48">
        <f t="shared" si="23"/>
        <v>0</v>
      </c>
      <c r="P276" s="48">
        <f t="shared" si="24"/>
        <v>0.0038080991097657613</v>
      </c>
      <c r="Q276" s="48">
        <f t="shared" si="21"/>
        <v>0.38208864252736996</v>
      </c>
    </row>
    <row r="277" spans="12:17" ht="15.75">
      <c r="L277" s="48">
        <v>272</v>
      </c>
      <c r="M277" s="48">
        <f t="shared" si="20"/>
        <v>-0.29000000000000004</v>
      </c>
      <c r="N277" s="48">
        <f t="shared" si="22"/>
        <v>0.0038195398054572394</v>
      </c>
      <c r="O277" s="48">
        <f t="shared" si="23"/>
        <v>0</v>
      </c>
      <c r="P277" s="48">
        <f t="shared" si="24"/>
        <v>0.0038195398054572394</v>
      </c>
      <c r="Q277" s="48">
        <f t="shared" si="21"/>
        <v>0.3859081823328272</v>
      </c>
    </row>
    <row r="278" spans="12:17" ht="15.75">
      <c r="L278" s="48">
        <v>273</v>
      </c>
      <c r="M278" s="48">
        <f t="shared" si="20"/>
        <v>-0.2799999999999998</v>
      </c>
      <c r="N278" s="48">
        <f t="shared" si="22"/>
        <v>0.0038306317790645084</v>
      </c>
      <c r="O278" s="48">
        <f t="shared" si="23"/>
        <v>0</v>
      </c>
      <c r="P278" s="48">
        <f t="shared" si="24"/>
        <v>0.0038306317790645084</v>
      </c>
      <c r="Q278" s="48">
        <f t="shared" si="21"/>
        <v>0.3897388141118917</v>
      </c>
    </row>
    <row r="279" spans="12:17" ht="15.75">
      <c r="L279" s="48">
        <v>274</v>
      </c>
      <c r="M279" s="48">
        <f t="shared" si="20"/>
        <v>-0.27</v>
      </c>
      <c r="N279" s="48">
        <f t="shared" si="22"/>
        <v>0.0038413718016491183</v>
      </c>
      <c r="O279" s="48">
        <f t="shared" si="23"/>
        <v>0</v>
      </c>
      <c r="P279" s="48">
        <f t="shared" si="24"/>
        <v>0.0038413718016491183</v>
      </c>
      <c r="Q279" s="48">
        <f t="shared" si="21"/>
        <v>0.3935801859135408</v>
      </c>
    </row>
    <row r="280" spans="12:17" ht="15.75">
      <c r="L280" s="48">
        <v>275</v>
      </c>
      <c r="M280" s="48">
        <f t="shared" si="20"/>
        <v>-0.2599999999999998</v>
      </c>
      <c r="N280" s="48">
        <f t="shared" si="22"/>
        <v>0.0038517567415092824</v>
      </c>
      <c r="O280" s="48">
        <f t="shared" si="23"/>
        <v>0</v>
      </c>
      <c r="P280" s="48">
        <f t="shared" si="24"/>
        <v>0.0038517567415092824</v>
      </c>
      <c r="Q280" s="48">
        <f t="shared" si="21"/>
        <v>0.3974319426550501</v>
      </c>
    </row>
    <row r="281" spans="12:17" ht="15.75">
      <c r="L281" s="48">
        <v>276</v>
      </c>
      <c r="M281" s="48">
        <f t="shared" si="20"/>
        <v>-0.25</v>
      </c>
      <c r="N281" s="48">
        <f t="shared" si="22"/>
        <v>0.0038617835657592803</v>
      </c>
      <c r="O281" s="48">
        <f t="shared" si="23"/>
        <v>0</v>
      </c>
      <c r="P281" s="48">
        <f t="shared" si="24"/>
        <v>0.0038617835657592803</v>
      </c>
      <c r="Q281" s="48">
        <f t="shared" si="21"/>
        <v>0.4012937262208094</v>
      </c>
    </row>
    <row r="282" spans="12:17" ht="15.75">
      <c r="L282" s="48">
        <v>277</v>
      </c>
      <c r="M282" s="48">
        <f t="shared" si="20"/>
        <v>-0.23999999999999977</v>
      </c>
      <c r="N282" s="48">
        <f t="shared" si="22"/>
        <v>0.003871449341868116</v>
      </c>
      <c r="O282" s="48">
        <f t="shared" si="23"/>
        <v>0</v>
      </c>
      <c r="P282" s="48">
        <f t="shared" si="24"/>
        <v>0.003871449341868116</v>
      </c>
      <c r="Q282" s="48">
        <f t="shared" si="21"/>
        <v>0.4051651755626775</v>
      </c>
    </row>
    <row r="283" spans="12:17" ht="15.75">
      <c r="L283" s="48">
        <v>278</v>
      </c>
      <c r="M283" s="48">
        <f t="shared" si="20"/>
        <v>-0.22999999999999998</v>
      </c>
      <c r="N283" s="48">
        <f t="shared" si="22"/>
        <v>0.0038807512391469956</v>
      </c>
      <c r="O283" s="48">
        <f t="shared" si="23"/>
        <v>0</v>
      </c>
      <c r="P283" s="48">
        <f t="shared" si="24"/>
        <v>0.0038807512391469956</v>
      </c>
      <c r="Q283" s="48">
        <f t="shared" si="21"/>
        <v>0.4090459268018245</v>
      </c>
    </row>
    <row r="284" spans="12:17" ht="15.75">
      <c r="L284" s="48">
        <v>279</v>
      </c>
      <c r="M284" s="48">
        <f t="shared" si="20"/>
        <v>-0.21999999999999975</v>
      </c>
      <c r="N284" s="48">
        <f t="shared" si="22"/>
        <v>0.0038896865302033845</v>
      </c>
      <c r="O284" s="48">
        <f t="shared" si="23"/>
        <v>0</v>
      </c>
      <c r="P284" s="48">
        <f t="shared" si="24"/>
        <v>0.0038896865302033845</v>
      </c>
      <c r="Q284" s="48">
        <f t="shared" si="21"/>
        <v>0.4129356133320279</v>
      </c>
    </row>
    <row r="285" spans="12:17" ht="15.75">
      <c r="L285" s="48">
        <v>280</v>
      </c>
      <c r="M285" s="48">
        <f t="shared" si="20"/>
        <v>-0.20999999999999996</v>
      </c>
      <c r="N285" s="48">
        <f t="shared" si="22"/>
        <v>0.00389825259233767</v>
      </c>
      <c r="O285" s="48">
        <f t="shared" si="23"/>
        <v>0</v>
      </c>
      <c r="P285" s="48">
        <f t="shared" si="24"/>
        <v>0.00389825259233767</v>
      </c>
      <c r="Q285" s="48">
        <f t="shared" si="21"/>
        <v>0.41683386592436555</v>
      </c>
    </row>
    <row r="286" spans="12:17" ht="15.75">
      <c r="L286" s="48">
        <v>281</v>
      </c>
      <c r="M286" s="48">
        <f t="shared" si="20"/>
        <v>-0.19999999999999973</v>
      </c>
      <c r="N286" s="48">
        <f t="shared" si="22"/>
        <v>0.003906446908907846</v>
      </c>
      <c r="O286" s="48">
        <f t="shared" si="23"/>
        <v>0</v>
      </c>
      <c r="P286" s="48">
        <f t="shared" si="24"/>
        <v>0.003906446908907846</v>
      </c>
      <c r="Q286" s="48">
        <f t="shared" si="21"/>
        <v>0.4207403128332734</v>
      </c>
    </row>
    <row r="287" spans="12:17" ht="15.75">
      <c r="L287" s="48">
        <v>282</v>
      </c>
      <c r="M287" s="48">
        <f t="shared" si="20"/>
        <v>-0.18999999999999995</v>
      </c>
      <c r="N287" s="48">
        <f t="shared" si="22"/>
        <v>0.003914267070627364</v>
      </c>
      <c r="O287" s="48">
        <f t="shared" si="23"/>
        <v>0</v>
      </c>
      <c r="P287" s="48">
        <f t="shared" si="24"/>
        <v>0.003914267070627364</v>
      </c>
      <c r="Q287" s="48">
        <f t="shared" si="21"/>
        <v>0.42465457990390076</v>
      </c>
    </row>
    <row r="288" spans="12:17" ht="15.75">
      <c r="L288" s="48">
        <v>283</v>
      </c>
      <c r="M288" s="48">
        <f t="shared" si="20"/>
        <v>-0.18000000000000016</v>
      </c>
      <c r="N288" s="48">
        <f t="shared" si="22"/>
        <v>0.003921710776840115</v>
      </c>
      <c r="O288" s="48">
        <f t="shared" si="23"/>
        <v>0</v>
      </c>
      <c r="P288" s="48">
        <f t="shared" si="24"/>
        <v>0.003921710776840115</v>
      </c>
      <c r="Q288" s="48">
        <f t="shared" si="21"/>
        <v>0.4285762906807409</v>
      </c>
    </row>
    <row r="289" spans="12:17" ht="15.75">
      <c r="L289" s="48">
        <v>284</v>
      </c>
      <c r="M289" s="48">
        <f t="shared" si="20"/>
        <v>-0.16999999999999993</v>
      </c>
      <c r="N289" s="48">
        <f t="shared" si="22"/>
        <v>0.0039287758367222425</v>
      </c>
      <c r="O289" s="48">
        <f t="shared" si="23"/>
        <v>0</v>
      </c>
      <c r="P289" s="48">
        <f t="shared" si="24"/>
        <v>0.0039287758367222425</v>
      </c>
      <c r="Q289" s="48">
        <f t="shared" si="21"/>
        <v>0.4325050665174631</v>
      </c>
    </row>
    <row r="290" spans="12:17" ht="15.75">
      <c r="L290" s="48">
        <v>285</v>
      </c>
      <c r="M290" s="48">
        <f t="shared" si="20"/>
        <v>-0.16000000000000014</v>
      </c>
      <c r="N290" s="48">
        <f t="shared" si="22"/>
        <v>0.003935460170451877</v>
      </c>
      <c r="O290" s="48">
        <f t="shared" si="23"/>
        <v>0</v>
      </c>
      <c r="P290" s="48">
        <f t="shared" si="24"/>
        <v>0.003935460170451877</v>
      </c>
      <c r="Q290" s="48">
        <f t="shared" si="21"/>
        <v>0.436440526687915</v>
      </c>
    </row>
    <row r="291" spans="12:17" ht="15.75">
      <c r="L291" s="48">
        <v>286</v>
      </c>
      <c r="M291" s="48">
        <f t="shared" si="20"/>
        <v>-0.1499999999999999</v>
      </c>
      <c r="N291" s="48">
        <f t="shared" si="22"/>
        <v>0.003941761810319244</v>
      </c>
      <c r="O291" s="48">
        <f t="shared" si="23"/>
        <v>0</v>
      </c>
      <c r="P291" s="48">
        <f t="shared" si="24"/>
        <v>0.003941761810319244</v>
      </c>
      <c r="Q291" s="48">
        <f t="shared" si="21"/>
        <v>0.44038228849823424</v>
      </c>
    </row>
    <row r="292" spans="12:17" ht="15.75">
      <c r="L292" s="48">
        <v>287</v>
      </c>
      <c r="M292" s="48">
        <f t="shared" si="20"/>
        <v>-0.14000000000000012</v>
      </c>
      <c r="N292" s="48">
        <f t="shared" si="22"/>
        <v>0.003947678901792262</v>
      </c>
      <c r="O292" s="48">
        <f t="shared" si="23"/>
        <v>0</v>
      </c>
      <c r="P292" s="48">
        <f t="shared" si="24"/>
        <v>0.003947678901792262</v>
      </c>
      <c r="Q292" s="48">
        <f t="shared" si="21"/>
        <v>0.4443299674000265</v>
      </c>
    </row>
    <row r="293" spans="12:17" ht="15.75">
      <c r="L293" s="48">
        <v>288</v>
      </c>
      <c r="M293" s="48">
        <f t="shared" si="20"/>
        <v>-0.1299999999999999</v>
      </c>
      <c r="N293" s="48">
        <f t="shared" si="22"/>
        <v>0.003953209704525618</v>
      </c>
      <c r="O293" s="48">
        <f t="shared" si="23"/>
        <v>0</v>
      </c>
      <c r="P293" s="48">
        <f t="shared" si="24"/>
        <v>0.003953209704525618</v>
      </c>
      <c r="Q293" s="48">
        <f t="shared" si="21"/>
        <v>0.4482831771045521</v>
      </c>
    </row>
    <row r="294" spans="12:17" ht="15.75">
      <c r="L294" s="48">
        <v>289</v>
      </c>
      <c r="M294" s="48">
        <f t="shared" si="20"/>
        <v>-0.1200000000000001</v>
      </c>
      <c r="N294" s="48">
        <f t="shared" si="22"/>
        <v>0.003958352593320669</v>
      </c>
      <c r="O294" s="48">
        <f t="shared" si="23"/>
        <v>0</v>
      </c>
      <c r="P294" s="48">
        <f t="shared" si="24"/>
        <v>0.003958352593320669</v>
      </c>
      <c r="Q294" s="48">
        <f t="shared" si="21"/>
        <v>0.4522415296978728</v>
      </c>
    </row>
    <row r="295" spans="12:17" ht="15.75">
      <c r="L295" s="48">
        <v>290</v>
      </c>
      <c r="M295" s="48">
        <f t="shared" si="20"/>
        <v>-0.10999999999999988</v>
      </c>
      <c r="N295" s="48">
        <f t="shared" si="22"/>
        <v>0.003963106059033272</v>
      </c>
      <c r="O295" s="48">
        <f t="shared" si="23"/>
        <v>0</v>
      </c>
      <c r="P295" s="48">
        <f t="shared" si="24"/>
        <v>0.003963106059033272</v>
      </c>
      <c r="Q295" s="48">
        <f t="shared" si="21"/>
        <v>0.45620463575690606</v>
      </c>
    </row>
    <row r="296" spans="12:17" ht="15.75">
      <c r="L296" s="48">
        <v>291</v>
      </c>
      <c r="M296" s="48">
        <f t="shared" si="20"/>
        <v>-0.10000000000000009</v>
      </c>
      <c r="N296" s="48">
        <f t="shared" si="22"/>
        <v>0.003967468709426658</v>
      </c>
      <c r="O296" s="48">
        <f t="shared" si="23"/>
        <v>0</v>
      </c>
      <c r="P296" s="48">
        <f t="shared" si="24"/>
        <v>0.003967468709426658</v>
      </c>
      <c r="Q296" s="48">
        <f t="shared" si="21"/>
        <v>0.4601721044663327</v>
      </c>
    </row>
    <row r="297" spans="12:17" ht="15.75">
      <c r="L297" s="48">
        <v>292</v>
      </c>
      <c r="M297" s="48">
        <f t="shared" si="20"/>
        <v>-0.08999999999999986</v>
      </c>
      <c r="N297" s="48">
        <f t="shared" si="22"/>
        <v>0.003971439269971233</v>
      </c>
      <c r="O297" s="48">
        <f t="shared" si="23"/>
        <v>0</v>
      </c>
      <c r="P297" s="48">
        <f t="shared" si="24"/>
        <v>0.003971439269971233</v>
      </c>
      <c r="Q297" s="48">
        <f t="shared" si="21"/>
        <v>0.46414354373630395</v>
      </c>
    </row>
    <row r="298" spans="12:17" ht="15.75">
      <c r="L298" s="48">
        <v>293</v>
      </c>
      <c r="M298" s="48">
        <f t="shared" si="20"/>
        <v>-0.08000000000000007</v>
      </c>
      <c r="N298" s="48">
        <f t="shared" si="22"/>
        <v>0.003975016584593427</v>
      </c>
      <c r="O298" s="48">
        <f t="shared" si="23"/>
        <v>0</v>
      </c>
      <c r="P298" s="48">
        <f t="shared" si="24"/>
        <v>0.003975016584593427</v>
      </c>
      <c r="Q298" s="48">
        <f t="shared" si="21"/>
        <v>0.4681185603208974</v>
      </c>
    </row>
    <row r="299" spans="12:17" ht="15.75">
      <c r="L299" s="48">
        <v>294</v>
      </c>
      <c r="M299" s="48">
        <f t="shared" si="20"/>
        <v>-0.06999999999999984</v>
      </c>
      <c r="N299" s="48">
        <f t="shared" si="22"/>
        <v>0.003978199616365696</v>
      </c>
      <c r="O299" s="48">
        <f t="shared" si="23"/>
        <v>0</v>
      </c>
      <c r="P299" s="48">
        <f t="shared" si="24"/>
        <v>0.003978199616365696</v>
      </c>
      <c r="Q299" s="48">
        <f t="shared" si="21"/>
        <v>0.4720967599372631</v>
      </c>
    </row>
    <row r="300" spans="12:17" ht="15.75">
      <c r="L300" s="48">
        <v>295</v>
      </c>
      <c r="M300" s="48">
        <f t="shared" si="20"/>
        <v>-0.06000000000000005</v>
      </c>
      <c r="N300" s="48">
        <f t="shared" si="22"/>
        <v>0.003980987448143236</v>
      </c>
      <c r="O300" s="48">
        <f t="shared" si="23"/>
        <v>0</v>
      </c>
      <c r="P300" s="48">
        <f t="shared" si="24"/>
        <v>0.003980987448143236</v>
      </c>
      <c r="Q300" s="48">
        <f t="shared" si="21"/>
        <v>0.4760777473854063</v>
      </c>
    </row>
    <row r="301" spans="12:17" ht="15.75">
      <c r="L301" s="48">
        <v>296</v>
      </c>
      <c r="M301" s="48">
        <f t="shared" si="20"/>
        <v>-0.04999999999999982</v>
      </c>
      <c r="N301" s="48">
        <f t="shared" si="22"/>
        <v>0.00398337928315029</v>
      </c>
      <c r="O301" s="48">
        <f t="shared" si="23"/>
        <v>0</v>
      </c>
      <c r="P301" s="48">
        <f t="shared" si="24"/>
        <v>0.00398337928315029</v>
      </c>
      <c r="Q301" s="48">
        <f t="shared" si="21"/>
        <v>0.4800611266685566</v>
      </c>
    </row>
    <row r="302" spans="12:17" ht="15.75">
      <c r="L302" s="48">
        <v>297</v>
      </c>
      <c r="M302" s="48">
        <f t="shared" si="20"/>
        <v>-0.040000000000000036</v>
      </c>
      <c r="N302" s="48">
        <f t="shared" si="22"/>
        <v>0.003985374445502954</v>
      </c>
      <c r="O302" s="48">
        <f t="shared" si="23"/>
        <v>0</v>
      </c>
      <c r="P302" s="48">
        <f t="shared" si="24"/>
        <v>0.003985374445502954</v>
      </c>
      <c r="Q302" s="48">
        <f t="shared" si="21"/>
        <v>0.48404650111405956</v>
      </c>
    </row>
    <row r="303" spans="12:17" ht="15.75">
      <c r="L303" s="48">
        <v>298</v>
      </c>
      <c r="M303" s="48">
        <f t="shared" si="20"/>
        <v>-0.029999999999999805</v>
      </c>
      <c r="N303" s="48">
        <f t="shared" si="22"/>
        <v>0.0039869723806844615</v>
      </c>
      <c r="O303" s="48">
        <f t="shared" si="23"/>
        <v>0</v>
      </c>
      <c r="P303" s="48">
        <f t="shared" si="24"/>
        <v>0.0039869723806844615</v>
      </c>
      <c r="Q303" s="48">
        <f t="shared" si="21"/>
        <v>0.488033473494744</v>
      </c>
    </row>
    <row r="304" spans="12:17" ht="15.75">
      <c r="L304" s="48">
        <v>299</v>
      </c>
      <c r="M304" s="48">
        <f t="shared" si="20"/>
        <v>-0.020000000000000018</v>
      </c>
      <c r="N304" s="48">
        <f t="shared" si="22"/>
        <v>0.003988172655957523</v>
      </c>
      <c r="O304" s="48">
        <f t="shared" si="23"/>
        <v>0</v>
      </c>
      <c r="P304" s="48">
        <f t="shared" si="24"/>
        <v>0.003988172655957523</v>
      </c>
      <c r="Q304" s="48">
        <f t="shared" si="21"/>
        <v>0.49202164615070154</v>
      </c>
    </row>
    <row r="305" spans="12:17" ht="15.75">
      <c r="L305" s="48">
        <v>300</v>
      </c>
      <c r="M305" s="48">
        <f t="shared" si="20"/>
        <v>-0.009999999999999787</v>
      </c>
      <c r="N305" s="48">
        <f t="shared" si="22"/>
        <v>0.003988974960728586</v>
      </c>
      <c r="O305" s="48">
        <f t="shared" si="23"/>
        <v>0</v>
      </c>
      <c r="P305" s="48">
        <f t="shared" si="24"/>
        <v>0.003988974960728586</v>
      </c>
      <c r="Q305" s="48">
        <f t="shared" si="21"/>
        <v>0.49601062111143013</v>
      </c>
    </row>
    <row r="306" spans="12:17" ht="15.75">
      <c r="L306" s="48">
        <v>301</v>
      </c>
      <c r="M306" s="48">
        <f t="shared" si="20"/>
        <v>0</v>
      </c>
      <c r="N306" s="48">
        <f t="shared" si="22"/>
        <v>0.0039893786702907</v>
      </c>
      <c r="O306" s="48">
        <f t="shared" si="23"/>
        <v>0</v>
      </c>
      <c r="P306" s="48">
        <f t="shared" si="24"/>
        <v>0.0039893786702907</v>
      </c>
      <c r="Q306" s="48">
        <f t="shared" si="21"/>
        <v>0.4999999997817208</v>
      </c>
    </row>
    <row r="307" spans="12:17" ht="15.75">
      <c r="L307" s="48">
        <v>302</v>
      </c>
      <c r="M307" s="48">
        <f t="shared" si="20"/>
        <v>0.010000000000000231</v>
      </c>
      <c r="N307" s="48">
        <f t="shared" si="22"/>
        <v>0.003989379106849045</v>
      </c>
      <c r="O307" s="48">
        <f t="shared" si="23"/>
        <v>0</v>
      </c>
      <c r="P307" s="48">
        <f t="shared" si="24"/>
        <v>0.003989379106849045</v>
      </c>
      <c r="Q307" s="48">
        <f t="shared" si="21"/>
        <v>0.5039893788885699</v>
      </c>
    </row>
    <row r="308" spans="12:17" ht="15.75">
      <c r="L308" s="48">
        <v>303</v>
      </c>
      <c r="M308" s="48">
        <f t="shared" si="20"/>
        <v>0.020000000000000018</v>
      </c>
      <c r="N308" s="48">
        <f t="shared" si="22"/>
        <v>0.003988974960728586</v>
      </c>
      <c r="O308" s="48">
        <f t="shared" si="23"/>
        <v>0</v>
      </c>
      <c r="P308" s="48">
        <f t="shared" si="24"/>
        <v>0.003988974960728586</v>
      </c>
      <c r="Q308" s="48">
        <f t="shared" si="21"/>
        <v>0.5079783538492985</v>
      </c>
    </row>
    <row r="309" spans="12:17" ht="15.75">
      <c r="L309" s="48">
        <v>304</v>
      </c>
      <c r="M309" s="48">
        <f t="shared" si="20"/>
        <v>0.03000000000000025</v>
      </c>
      <c r="N309" s="48">
        <f t="shared" si="22"/>
        <v>0.003988172655957523</v>
      </c>
      <c r="O309" s="48">
        <f t="shared" si="23"/>
        <v>0</v>
      </c>
      <c r="P309" s="48">
        <f t="shared" si="24"/>
        <v>0.003988172655957523</v>
      </c>
      <c r="Q309" s="48">
        <f t="shared" si="21"/>
        <v>0.511966526505256</v>
      </c>
    </row>
    <row r="310" spans="12:17" ht="15.75">
      <c r="L310" s="48">
        <v>305</v>
      </c>
      <c r="M310" s="48">
        <f t="shared" si="20"/>
        <v>0.040000000000000036</v>
      </c>
      <c r="N310" s="48">
        <f t="shared" si="22"/>
        <v>0.0039869723806844615</v>
      </c>
      <c r="O310" s="48">
        <f t="shared" si="23"/>
        <v>0</v>
      </c>
      <c r="P310" s="48">
        <f t="shared" si="24"/>
        <v>0.0039869723806844615</v>
      </c>
      <c r="Q310" s="48">
        <f t="shared" si="21"/>
        <v>0.5159534988859404</v>
      </c>
    </row>
    <row r="311" spans="12:17" ht="15.75">
      <c r="L311" s="48">
        <v>306</v>
      </c>
      <c r="M311" s="48">
        <f t="shared" si="20"/>
        <v>0.050000000000000266</v>
      </c>
      <c r="N311" s="48">
        <f t="shared" si="22"/>
        <v>0.003985374445503065</v>
      </c>
      <c r="O311" s="48">
        <f t="shared" si="23"/>
        <v>0</v>
      </c>
      <c r="P311" s="48">
        <f t="shared" si="24"/>
        <v>0.003985374445503065</v>
      </c>
      <c r="Q311" s="48">
        <f t="shared" si="21"/>
        <v>0.5199388733314435</v>
      </c>
    </row>
    <row r="312" spans="12:17" ht="15.75">
      <c r="L312" s="48">
        <v>307</v>
      </c>
      <c r="M312" s="48">
        <f t="shared" si="20"/>
        <v>0.06000000000000005</v>
      </c>
      <c r="N312" s="48">
        <f t="shared" si="22"/>
        <v>0.003983379283150179</v>
      </c>
      <c r="O312" s="48">
        <f t="shared" si="23"/>
        <v>0</v>
      </c>
      <c r="P312" s="48">
        <f t="shared" si="24"/>
        <v>0.003983379283150179</v>
      </c>
      <c r="Q312" s="48">
        <f t="shared" si="21"/>
        <v>0.5239222526145937</v>
      </c>
    </row>
    <row r="313" spans="12:17" ht="15.75">
      <c r="L313" s="48">
        <v>308</v>
      </c>
      <c r="M313" s="48">
        <f t="shared" si="20"/>
        <v>0.07000000000000028</v>
      </c>
      <c r="N313" s="48">
        <f t="shared" si="22"/>
        <v>0.003980987448143569</v>
      </c>
      <c r="O313" s="48">
        <f t="shared" si="23"/>
        <v>0</v>
      </c>
      <c r="P313" s="48">
        <f t="shared" si="24"/>
        <v>0.003980987448143569</v>
      </c>
      <c r="Q313" s="48">
        <f t="shared" si="21"/>
        <v>0.5279032400627373</v>
      </c>
    </row>
    <row r="314" spans="12:17" ht="15.75">
      <c r="L314" s="48">
        <v>309</v>
      </c>
      <c r="M314" s="48">
        <f t="shared" si="20"/>
        <v>0.08000000000000007</v>
      </c>
      <c r="N314" s="48">
        <f t="shared" si="22"/>
        <v>0.003978199616365363</v>
      </c>
      <c r="O314" s="48">
        <f t="shared" si="23"/>
        <v>0</v>
      </c>
      <c r="P314" s="48">
        <f t="shared" si="24"/>
        <v>0.003978199616365363</v>
      </c>
      <c r="Q314" s="48">
        <f t="shared" si="21"/>
        <v>0.5318814396791026</v>
      </c>
    </row>
    <row r="315" spans="12:17" ht="15.75">
      <c r="L315" s="48">
        <v>310</v>
      </c>
      <c r="M315" s="48">
        <f t="shared" si="20"/>
        <v>0.08999999999999986</v>
      </c>
      <c r="N315" s="48">
        <f t="shared" si="22"/>
        <v>0.003975016584593427</v>
      </c>
      <c r="O315" s="48">
        <f t="shared" si="23"/>
        <v>0</v>
      </c>
      <c r="P315" s="48">
        <f t="shared" si="24"/>
        <v>0.003975016584593427</v>
      </c>
      <c r="Q315" s="48">
        <f t="shared" si="21"/>
        <v>0.535856456263696</v>
      </c>
    </row>
    <row r="316" spans="12:17" ht="15.75">
      <c r="L316" s="48">
        <v>311</v>
      </c>
      <c r="M316" s="48">
        <f t="shared" si="20"/>
        <v>0.10000000000000009</v>
      </c>
      <c r="N316" s="48">
        <f t="shared" si="22"/>
        <v>0.003971439269971233</v>
      </c>
      <c r="O316" s="48">
        <f t="shared" si="23"/>
        <v>0</v>
      </c>
      <c r="P316" s="48">
        <f t="shared" si="24"/>
        <v>0.003971439269971233</v>
      </c>
      <c r="Q316" s="48">
        <f t="shared" si="21"/>
        <v>0.5398278955336673</v>
      </c>
    </row>
    <row r="317" spans="12:17" ht="15.75">
      <c r="L317" s="48">
        <v>312</v>
      </c>
      <c r="M317" s="48">
        <f t="shared" si="20"/>
        <v>0.10999999999999988</v>
      </c>
      <c r="N317" s="48">
        <f t="shared" si="22"/>
        <v>0.003967468709426658</v>
      </c>
      <c r="O317" s="48">
        <f t="shared" si="23"/>
        <v>0</v>
      </c>
      <c r="P317" s="48">
        <f t="shared" si="24"/>
        <v>0.003967468709426658</v>
      </c>
      <c r="Q317" s="48">
        <f t="shared" si="21"/>
        <v>0.5437953642430939</v>
      </c>
    </row>
    <row r="318" spans="12:17" ht="15.75">
      <c r="L318" s="48">
        <v>313</v>
      </c>
      <c r="M318" s="48">
        <f t="shared" si="20"/>
        <v>0.1200000000000001</v>
      </c>
      <c r="N318" s="48">
        <f t="shared" si="22"/>
        <v>0.003963106059033272</v>
      </c>
      <c r="O318" s="48">
        <f t="shared" si="23"/>
        <v>0</v>
      </c>
      <c r="P318" s="48">
        <f t="shared" si="24"/>
        <v>0.003963106059033272</v>
      </c>
      <c r="Q318" s="48">
        <f t="shared" si="21"/>
        <v>0.5477584703021272</v>
      </c>
    </row>
    <row r="319" spans="12:17" ht="15.75">
      <c r="L319" s="48">
        <v>314</v>
      </c>
      <c r="M319" s="48">
        <f t="shared" si="20"/>
        <v>0.1299999999999999</v>
      </c>
      <c r="N319" s="48">
        <f t="shared" si="22"/>
        <v>0.003958352593320669</v>
      </c>
      <c r="O319" s="48">
        <f t="shared" si="23"/>
        <v>0</v>
      </c>
      <c r="P319" s="48">
        <f t="shared" si="24"/>
        <v>0.003958352593320669</v>
      </c>
      <c r="Q319" s="48">
        <f t="shared" si="21"/>
        <v>0.5517168228954479</v>
      </c>
    </row>
    <row r="320" spans="12:17" ht="15.75">
      <c r="L320" s="48">
        <v>315</v>
      </c>
      <c r="M320" s="48">
        <f t="shared" si="20"/>
        <v>0.14000000000000012</v>
      </c>
      <c r="N320" s="48">
        <f t="shared" si="22"/>
        <v>0.003953209704525618</v>
      </c>
      <c r="O320" s="48">
        <f t="shared" si="23"/>
        <v>0</v>
      </c>
      <c r="P320" s="48">
        <f t="shared" si="24"/>
        <v>0.003953209704525618</v>
      </c>
      <c r="Q320" s="48">
        <f t="shared" si="21"/>
        <v>0.5556700325999735</v>
      </c>
    </row>
    <row r="321" spans="12:17" ht="15.75">
      <c r="L321" s="48">
        <v>316</v>
      </c>
      <c r="M321" s="48">
        <f t="shared" si="20"/>
        <v>0.1499999999999999</v>
      </c>
      <c r="N321" s="48">
        <f t="shared" si="22"/>
        <v>0.003947678901792262</v>
      </c>
      <c r="O321" s="48">
        <f t="shared" si="23"/>
        <v>0</v>
      </c>
      <c r="P321" s="48">
        <f t="shared" si="24"/>
        <v>0.003947678901792262</v>
      </c>
      <c r="Q321" s="48">
        <f t="shared" si="21"/>
        <v>0.5596177115017658</v>
      </c>
    </row>
    <row r="322" spans="12:17" ht="15.75">
      <c r="L322" s="48">
        <v>317</v>
      </c>
      <c r="M322" s="48">
        <f t="shared" si="20"/>
        <v>0.16000000000000014</v>
      </c>
      <c r="N322" s="48">
        <f t="shared" si="22"/>
        <v>0.003941761810319244</v>
      </c>
      <c r="O322" s="48">
        <f t="shared" si="23"/>
        <v>0</v>
      </c>
      <c r="P322" s="48">
        <f t="shared" si="24"/>
        <v>0.003941761810319244</v>
      </c>
      <c r="Q322" s="48">
        <f t="shared" si="21"/>
        <v>0.563559473312085</v>
      </c>
    </row>
    <row r="323" spans="12:17" ht="15.75">
      <c r="L323" s="48">
        <v>318</v>
      </c>
      <c r="M323" s="48">
        <f t="shared" si="20"/>
        <v>0.16999999999999993</v>
      </c>
      <c r="N323" s="48">
        <f t="shared" si="22"/>
        <v>0.003935460170451877</v>
      </c>
      <c r="O323" s="48">
        <f t="shared" si="23"/>
        <v>0</v>
      </c>
      <c r="P323" s="48">
        <f t="shared" si="24"/>
        <v>0.003935460170451877</v>
      </c>
      <c r="Q323" s="48">
        <f t="shared" si="21"/>
        <v>0.5674949334825369</v>
      </c>
    </row>
    <row r="324" spans="12:17" ht="15.75">
      <c r="L324" s="48">
        <v>319</v>
      </c>
      <c r="M324" s="48">
        <f t="shared" si="20"/>
        <v>0.18000000000000016</v>
      </c>
      <c r="N324" s="48">
        <f t="shared" si="22"/>
        <v>0.0039287758367222425</v>
      </c>
      <c r="O324" s="48">
        <f t="shared" si="23"/>
        <v>0</v>
      </c>
      <c r="P324" s="48">
        <f t="shared" si="24"/>
        <v>0.0039287758367222425</v>
      </c>
      <c r="Q324" s="48">
        <f t="shared" si="21"/>
        <v>0.5714237093192591</v>
      </c>
    </row>
    <row r="325" spans="12:17" ht="15.75">
      <c r="L325" s="48">
        <v>320</v>
      </c>
      <c r="M325" s="48">
        <f t="shared" si="20"/>
        <v>0.18999999999999995</v>
      </c>
      <c r="N325" s="48">
        <f t="shared" si="22"/>
        <v>0.003921710776840115</v>
      </c>
      <c r="O325" s="48">
        <f t="shared" si="23"/>
        <v>0</v>
      </c>
      <c r="P325" s="48">
        <f t="shared" si="24"/>
        <v>0.003921710776840115</v>
      </c>
      <c r="Q325" s="48">
        <f t="shared" si="21"/>
        <v>0.5753454200960992</v>
      </c>
    </row>
    <row r="326" spans="12:17" ht="15.75">
      <c r="L326" s="48">
        <v>321</v>
      </c>
      <c r="M326" s="48">
        <f aca="true" t="shared" si="25" ref="M326:M389">-3+((L326-1)*step)</f>
        <v>0.20000000000000018</v>
      </c>
      <c r="N326" s="48">
        <f t="shared" si="22"/>
        <v>0.00391426707062803</v>
      </c>
      <c r="O326" s="48">
        <f t="shared" si="23"/>
        <v>0</v>
      </c>
      <c r="P326" s="48">
        <f t="shared" si="24"/>
        <v>0.00391426707062803</v>
      </c>
      <c r="Q326" s="48">
        <f aca="true" t="shared" si="26" ref="Q326:Q389">NORMSDIST(M326)</f>
        <v>0.5792596871667273</v>
      </c>
    </row>
    <row r="327" spans="12:17" ht="15.75">
      <c r="L327" s="48">
        <v>322</v>
      </c>
      <c r="M327" s="48">
        <f t="shared" si="25"/>
        <v>0.20999999999999996</v>
      </c>
      <c r="N327" s="48">
        <f aca="true" t="shared" si="27" ref="N327:N390">IF(OR(M327&gt;L_cutoff,L_cutoff="Minus Infinity"),IF(M327&lt;=U_cutoff,P327,0),0)</f>
        <v>0.00390644690890718</v>
      </c>
      <c r="O327" s="48">
        <f aca="true" t="shared" si="28" ref="O327:O390">P327-N327</f>
        <v>0</v>
      </c>
      <c r="P327" s="48">
        <f aca="true" t="shared" si="29" ref="P327:P390">Q327-Q326</f>
        <v>0.00390644690890718</v>
      </c>
      <c r="Q327" s="48">
        <f t="shared" si="26"/>
        <v>0.5831661340756344</v>
      </c>
    </row>
    <row r="328" spans="12:17" ht="15.75">
      <c r="L328" s="48">
        <v>323</v>
      </c>
      <c r="M328" s="48">
        <f t="shared" si="25"/>
        <v>0.2200000000000002</v>
      </c>
      <c r="N328" s="48">
        <f t="shared" si="27"/>
        <v>0.003898252592337892</v>
      </c>
      <c r="O328" s="48">
        <f t="shared" si="28"/>
        <v>0</v>
      </c>
      <c r="P328" s="48">
        <f t="shared" si="29"/>
        <v>0.003898252592337892</v>
      </c>
      <c r="Q328" s="48">
        <f t="shared" si="26"/>
        <v>0.5870643866679723</v>
      </c>
    </row>
    <row r="329" spans="12:17" ht="15.75">
      <c r="L329" s="48">
        <v>324</v>
      </c>
      <c r="M329" s="48">
        <f t="shared" si="25"/>
        <v>0.22999999999999998</v>
      </c>
      <c r="N329" s="48">
        <f t="shared" si="27"/>
        <v>0.0038896865302031625</v>
      </c>
      <c r="O329" s="48">
        <f t="shared" si="28"/>
        <v>0</v>
      </c>
      <c r="P329" s="48">
        <f t="shared" si="29"/>
        <v>0.0038896865302031625</v>
      </c>
      <c r="Q329" s="48">
        <f t="shared" si="26"/>
        <v>0.5909540731981755</v>
      </c>
    </row>
    <row r="330" spans="12:17" ht="15.75">
      <c r="L330" s="48">
        <v>325</v>
      </c>
      <c r="M330" s="48">
        <f t="shared" si="25"/>
        <v>0.2400000000000002</v>
      </c>
      <c r="N330" s="48">
        <f t="shared" si="27"/>
        <v>0.0038807512391472176</v>
      </c>
      <c r="O330" s="48">
        <f t="shared" si="28"/>
        <v>0</v>
      </c>
      <c r="P330" s="48">
        <f t="shared" si="29"/>
        <v>0.0038807512391472176</v>
      </c>
      <c r="Q330" s="48">
        <f t="shared" si="26"/>
        <v>0.5948348244373227</v>
      </c>
    </row>
    <row r="331" spans="12:17" ht="15.75">
      <c r="L331" s="48">
        <v>326</v>
      </c>
      <c r="M331" s="48">
        <f t="shared" si="25"/>
        <v>0.25</v>
      </c>
      <c r="N331" s="48">
        <f t="shared" si="27"/>
        <v>0.003871449341867894</v>
      </c>
      <c r="O331" s="48">
        <f t="shared" si="28"/>
        <v>0</v>
      </c>
      <c r="P331" s="48">
        <f t="shared" si="29"/>
        <v>0.003871449341867894</v>
      </c>
      <c r="Q331" s="48">
        <f t="shared" si="26"/>
        <v>0.5987062737791906</v>
      </c>
    </row>
    <row r="332" spans="12:17" ht="15.75">
      <c r="L332" s="48">
        <v>327</v>
      </c>
      <c r="M332" s="48">
        <f t="shared" si="25"/>
        <v>0.26000000000000023</v>
      </c>
      <c r="N332" s="48">
        <f t="shared" si="27"/>
        <v>0.0038617835657597244</v>
      </c>
      <c r="O332" s="48">
        <f t="shared" si="28"/>
        <v>0</v>
      </c>
      <c r="P332" s="48">
        <f t="shared" si="29"/>
        <v>0.0038617835657597244</v>
      </c>
      <c r="Q332" s="48">
        <f t="shared" si="26"/>
        <v>0.6025680573449503</v>
      </c>
    </row>
    <row r="333" spans="12:17" ht="15.75">
      <c r="L333" s="48">
        <v>328</v>
      </c>
      <c r="M333" s="48">
        <f t="shared" si="25"/>
        <v>0.27</v>
      </c>
      <c r="N333" s="48">
        <f t="shared" si="27"/>
        <v>0.0038517567415088383</v>
      </c>
      <c r="O333" s="48">
        <f t="shared" si="28"/>
        <v>0</v>
      </c>
      <c r="P333" s="48">
        <f t="shared" si="29"/>
        <v>0.0038517567415088383</v>
      </c>
      <c r="Q333" s="48">
        <f t="shared" si="26"/>
        <v>0.6064198140864592</v>
      </c>
    </row>
    <row r="334" spans="12:17" ht="15.75">
      <c r="L334" s="48">
        <v>329</v>
      </c>
      <c r="M334" s="48">
        <f t="shared" si="25"/>
        <v>0.28000000000000025</v>
      </c>
      <c r="N334" s="48">
        <f t="shared" si="27"/>
        <v>0.0038413718016492293</v>
      </c>
      <c r="O334" s="48">
        <f t="shared" si="28"/>
        <v>0</v>
      </c>
      <c r="P334" s="48">
        <f t="shared" si="29"/>
        <v>0.0038413718016492293</v>
      </c>
      <c r="Q334" s="48">
        <f t="shared" si="26"/>
        <v>0.6102611858881084</v>
      </c>
    </row>
    <row r="335" spans="12:17" ht="15.75">
      <c r="L335" s="48">
        <v>330</v>
      </c>
      <c r="M335" s="48">
        <f t="shared" si="25"/>
        <v>0.29000000000000004</v>
      </c>
      <c r="N335" s="48">
        <f t="shared" si="27"/>
        <v>0.0038306317790643973</v>
      </c>
      <c r="O335" s="48">
        <f t="shared" si="28"/>
        <v>0</v>
      </c>
      <c r="P335" s="48">
        <f t="shared" si="29"/>
        <v>0.0038306317790643973</v>
      </c>
      <c r="Q335" s="48">
        <f t="shared" si="26"/>
        <v>0.6140918176671728</v>
      </c>
    </row>
    <row r="336" spans="12:17" ht="15.75">
      <c r="L336" s="48">
        <v>331</v>
      </c>
      <c r="M336" s="48">
        <f t="shared" si="25"/>
        <v>0.30000000000000027</v>
      </c>
      <c r="N336" s="48">
        <f t="shared" si="27"/>
        <v>0.0038195398054573504</v>
      </c>
      <c r="O336" s="48">
        <f t="shared" si="28"/>
        <v>0</v>
      </c>
      <c r="P336" s="48">
        <f t="shared" si="29"/>
        <v>0.0038195398054573504</v>
      </c>
      <c r="Q336" s="48">
        <f t="shared" si="26"/>
        <v>0.6179113574726302</v>
      </c>
    </row>
    <row r="337" spans="12:17" ht="15.75">
      <c r="L337" s="48">
        <v>332</v>
      </c>
      <c r="M337" s="48">
        <f t="shared" si="25"/>
        <v>0.31000000000000005</v>
      </c>
      <c r="N337" s="48">
        <f t="shared" si="27"/>
        <v>0.0038080991097656502</v>
      </c>
      <c r="O337" s="48">
        <f t="shared" si="28"/>
        <v>0</v>
      </c>
      <c r="P337" s="48">
        <f t="shared" si="29"/>
        <v>0.0038080991097656502</v>
      </c>
      <c r="Q337" s="48">
        <f t="shared" si="26"/>
        <v>0.6217194565823958</v>
      </c>
    </row>
    <row r="338" spans="12:17" ht="15.75">
      <c r="L338" s="48">
        <v>333</v>
      </c>
      <c r="M338" s="48">
        <f t="shared" si="25"/>
        <v>0.3200000000000003</v>
      </c>
      <c r="N338" s="48">
        <f t="shared" si="27"/>
        <v>0.0037963130165452608</v>
      </c>
      <c r="O338" s="48">
        <f t="shared" si="28"/>
        <v>0</v>
      </c>
      <c r="P338" s="48">
        <f t="shared" si="29"/>
        <v>0.0037963130165452608</v>
      </c>
      <c r="Q338" s="48">
        <f t="shared" si="26"/>
        <v>0.6255157695989411</v>
      </c>
    </row>
    <row r="339" spans="12:17" ht="15.75">
      <c r="L339" s="48">
        <v>334</v>
      </c>
      <c r="M339" s="48">
        <f t="shared" si="25"/>
        <v>0.33000000000000007</v>
      </c>
      <c r="N339" s="48">
        <f t="shared" si="27"/>
        <v>0.003784184944308544</v>
      </c>
      <c r="O339" s="48">
        <f t="shared" si="28"/>
        <v>0</v>
      </c>
      <c r="P339" s="48">
        <f t="shared" si="29"/>
        <v>0.003784184944308544</v>
      </c>
      <c r="Q339" s="48">
        <f t="shared" si="26"/>
        <v>0.6292999545432496</v>
      </c>
    </row>
    <row r="340" spans="12:17" ht="15.75">
      <c r="L340" s="48">
        <v>335</v>
      </c>
      <c r="M340" s="48">
        <f t="shared" si="25"/>
        <v>0.33999999999999986</v>
      </c>
      <c r="N340" s="48">
        <f t="shared" si="27"/>
        <v>0.003771718403820734</v>
      </c>
      <c r="O340" s="48">
        <f t="shared" si="28"/>
        <v>0</v>
      </c>
      <c r="P340" s="48">
        <f t="shared" si="29"/>
        <v>0.003771718403820734</v>
      </c>
      <c r="Q340" s="48">
        <f t="shared" si="26"/>
        <v>0.6330716729470703</v>
      </c>
    </row>
    <row r="341" spans="12:17" ht="15.75">
      <c r="L341" s="48">
        <v>336</v>
      </c>
      <c r="M341" s="48">
        <f t="shared" si="25"/>
        <v>0.3500000000000001</v>
      </c>
      <c r="N341" s="48">
        <f t="shared" si="27"/>
        <v>0.0037589169963649915</v>
      </c>
      <c r="O341" s="48">
        <f t="shared" si="28"/>
        <v>0</v>
      </c>
      <c r="P341" s="48">
        <f t="shared" si="29"/>
        <v>0.0037589169963649915</v>
      </c>
      <c r="Q341" s="48">
        <f t="shared" si="26"/>
        <v>0.6368305899434353</v>
      </c>
    </row>
    <row r="342" spans="12:17" ht="15.75">
      <c r="L342" s="48">
        <v>337</v>
      </c>
      <c r="M342" s="48">
        <f t="shared" si="25"/>
        <v>0.3599999999999999</v>
      </c>
      <c r="N342" s="48">
        <f t="shared" si="27"/>
        <v>0.003745784411962494</v>
      </c>
      <c r="O342" s="48">
        <f t="shared" si="28"/>
        <v>0</v>
      </c>
      <c r="P342" s="48">
        <f t="shared" si="29"/>
        <v>0.003745784411962494</v>
      </c>
      <c r="Q342" s="48">
        <f t="shared" si="26"/>
        <v>0.6405763743553978</v>
      </c>
    </row>
    <row r="343" spans="12:17" ht="15.75">
      <c r="L343" s="48">
        <v>338</v>
      </c>
      <c r="M343" s="48">
        <f t="shared" si="25"/>
        <v>0.3700000000000001</v>
      </c>
      <c r="N343" s="48">
        <f t="shared" si="27"/>
        <v>0.0037323244275606626</v>
      </c>
      <c r="O343" s="48">
        <f t="shared" si="28"/>
        <v>0</v>
      </c>
      <c r="P343" s="48">
        <f t="shared" si="29"/>
        <v>0.0037323244275606626</v>
      </c>
      <c r="Q343" s="48">
        <f t="shared" si="26"/>
        <v>0.6443086987829585</v>
      </c>
    </row>
    <row r="344" spans="12:17" ht="15.75">
      <c r="L344" s="48">
        <v>339</v>
      </c>
      <c r="M344" s="48">
        <f t="shared" si="25"/>
        <v>0.3799999999999999</v>
      </c>
      <c r="N344" s="48">
        <f t="shared" si="27"/>
        <v>0.003718540905185086</v>
      </c>
      <c r="O344" s="48">
        <f t="shared" si="28"/>
        <v>0</v>
      </c>
      <c r="P344" s="48">
        <f t="shared" si="29"/>
        <v>0.003718540905185086</v>
      </c>
      <c r="Q344" s="48">
        <f t="shared" si="26"/>
        <v>0.6480272396881436</v>
      </c>
    </row>
    <row r="345" spans="12:17" ht="15.75">
      <c r="L345" s="48">
        <v>340</v>
      </c>
      <c r="M345" s="48">
        <f t="shared" si="25"/>
        <v>0.3900000000000001</v>
      </c>
      <c r="N345" s="48">
        <f t="shared" si="27"/>
        <v>0.0037044377900562475</v>
      </c>
      <c r="O345" s="48">
        <f t="shared" si="28"/>
        <v>0</v>
      </c>
      <c r="P345" s="48">
        <f t="shared" si="29"/>
        <v>0.0037044377900562475</v>
      </c>
      <c r="Q345" s="48">
        <f t="shared" si="26"/>
        <v>0.6517316774781998</v>
      </c>
    </row>
    <row r="346" spans="12:17" ht="15.75">
      <c r="L346" s="48">
        <v>341</v>
      </c>
      <c r="M346" s="48">
        <f t="shared" si="25"/>
        <v>0.3999999999999999</v>
      </c>
      <c r="N346" s="48">
        <f t="shared" si="27"/>
        <v>0.00369001910867639</v>
      </c>
      <c r="O346" s="48">
        <f t="shared" si="28"/>
        <v>0</v>
      </c>
      <c r="P346" s="48">
        <f t="shared" si="29"/>
        <v>0.00369001910867639</v>
      </c>
      <c r="Q346" s="48">
        <f t="shared" si="26"/>
        <v>0.6554216965868762</v>
      </c>
    </row>
    <row r="347" spans="12:17" ht="15.75">
      <c r="L347" s="48">
        <v>342</v>
      </c>
      <c r="M347" s="48">
        <f t="shared" si="25"/>
        <v>0.41000000000000014</v>
      </c>
      <c r="N347" s="48">
        <f t="shared" si="27"/>
        <v>0.003675288966881851</v>
      </c>
      <c r="O347" s="48">
        <f t="shared" si="28"/>
        <v>0</v>
      </c>
      <c r="P347" s="48">
        <f t="shared" si="29"/>
        <v>0.003675288966881851</v>
      </c>
      <c r="Q347" s="48">
        <f t="shared" si="26"/>
        <v>0.6590969855537581</v>
      </c>
    </row>
    <row r="348" spans="12:17" ht="15.75">
      <c r="L348" s="48">
        <v>343</v>
      </c>
      <c r="M348" s="48">
        <f t="shared" si="25"/>
        <v>0.41999999999999993</v>
      </c>
      <c r="N348" s="48">
        <f t="shared" si="27"/>
        <v>0.0036602515478633135</v>
      </c>
      <c r="O348" s="48">
        <f t="shared" si="28"/>
        <v>0</v>
      </c>
      <c r="P348" s="48">
        <f t="shared" si="29"/>
        <v>0.0036602515478633135</v>
      </c>
      <c r="Q348" s="48">
        <f t="shared" si="26"/>
        <v>0.6627572371016214</v>
      </c>
    </row>
    <row r="349" spans="12:17" ht="15.75">
      <c r="L349" s="48">
        <v>344</v>
      </c>
      <c r="M349" s="48">
        <f t="shared" si="25"/>
        <v>0.43000000000000016</v>
      </c>
      <c r="N349" s="48">
        <f t="shared" si="27"/>
        <v>0.0036449111101664045</v>
      </c>
      <c r="O349" s="48">
        <f t="shared" si="28"/>
        <v>0</v>
      </c>
      <c r="P349" s="48">
        <f t="shared" si="29"/>
        <v>0.0036449111101664045</v>
      </c>
      <c r="Q349" s="48">
        <f t="shared" si="26"/>
        <v>0.6664021482117878</v>
      </c>
    </row>
    <row r="350" spans="12:17" ht="15.75">
      <c r="L350" s="48">
        <v>345</v>
      </c>
      <c r="M350" s="48">
        <f t="shared" si="25"/>
        <v>0.43999999999999995</v>
      </c>
      <c r="N350" s="48">
        <f t="shared" si="27"/>
        <v>0.003629271985648219</v>
      </c>
      <c r="O350" s="48">
        <f t="shared" si="28"/>
        <v>0</v>
      </c>
      <c r="P350" s="48">
        <f t="shared" si="29"/>
        <v>0.003629271985648219</v>
      </c>
      <c r="Q350" s="48">
        <f t="shared" si="26"/>
        <v>0.670031420197436</v>
      </c>
    </row>
    <row r="351" spans="12:17" ht="15.75">
      <c r="L351" s="48">
        <v>346</v>
      </c>
      <c r="M351" s="48">
        <f t="shared" si="25"/>
        <v>0.4500000000000002</v>
      </c>
      <c r="N351" s="48">
        <f t="shared" si="27"/>
        <v>0.00361333857742574</v>
      </c>
      <c r="O351" s="48">
        <f t="shared" si="28"/>
        <v>0</v>
      </c>
      <c r="P351" s="48">
        <f t="shared" si="29"/>
        <v>0.00361333857742574</v>
      </c>
      <c r="Q351" s="48">
        <f t="shared" si="26"/>
        <v>0.6736447587748617</v>
      </c>
    </row>
    <row r="352" spans="12:17" ht="15.75">
      <c r="L352" s="48">
        <v>347</v>
      </c>
      <c r="M352" s="48">
        <f t="shared" si="25"/>
        <v>0.45999999999999996</v>
      </c>
      <c r="N352" s="48">
        <f t="shared" si="27"/>
        <v>0.003597115357782066</v>
      </c>
      <c r="O352" s="48">
        <f t="shared" si="28"/>
        <v>0</v>
      </c>
      <c r="P352" s="48">
        <f t="shared" si="29"/>
        <v>0.003597115357782066</v>
      </c>
      <c r="Q352" s="48">
        <f t="shared" si="26"/>
        <v>0.6772418741326438</v>
      </c>
    </row>
    <row r="353" spans="12:17" ht="15.75">
      <c r="L353" s="48">
        <v>348</v>
      </c>
      <c r="M353" s="48">
        <f t="shared" si="25"/>
        <v>0.4700000000000002</v>
      </c>
      <c r="N353" s="48">
        <f t="shared" si="27"/>
        <v>0.003580606866061764</v>
      </c>
      <c r="O353" s="48">
        <f t="shared" si="28"/>
        <v>0</v>
      </c>
      <c r="P353" s="48">
        <f t="shared" si="29"/>
        <v>0.003580606866061764</v>
      </c>
      <c r="Q353" s="48">
        <f t="shared" si="26"/>
        <v>0.6808224809987056</v>
      </c>
    </row>
    <row r="354" spans="12:17" ht="15.75">
      <c r="L354" s="48">
        <v>349</v>
      </c>
      <c r="M354" s="48">
        <f t="shared" si="25"/>
        <v>0.48</v>
      </c>
      <c r="N354" s="48">
        <f t="shared" si="27"/>
        <v>0.0035638177065332455</v>
      </c>
      <c r="O354" s="48">
        <f t="shared" si="28"/>
        <v>0</v>
      </c>
      <c r="P354" s="48">
        <f t="shared" si="29"/>
        <v>0.0035638177065332455</v>
      </c>
      <c r="Q354" s="48">
        <f t="shared" si="26"/>
        <v>0.6843862987052388</v>
      </c>
    </row>
    <row r="355" spans="12:17" ht="15.75">
      <c r="L355" s="48">
        <v>350</v>
      </c>
      <c r="M355" s="48">
        <f t="shared" si="25"/>
        <v>0.4900000000000002</v>
      </c>
      <c r="N355" s="48">
        <f t="shared" si="27"/>
        <v>0.003546752546238152</v>
      </c>
      <c r="O355" s="48">
        <f t="shared" si="28"/>
        <v>0</v>
      </c>
      <c r="P355" s="48">
        <f t="shared" si="29"/>
        <v>0.003546752546238152</v>
      </c>
      <c r="Q355" s="48">
        <f t="shared" si="26"/>
        <v>0.687933051251477</v>
      </c>
    </row>
    <row r="356" spans="12:17" ht="15.75">
      <c r="L356" s="48">
        <v>351</v>
      </c>
      <c r="M356" s="48">
        <f t="shared" si="25"/>
        <v>0.5</v>
      </c>
      <c r="N356" s="48">
        <f t="shared" si="27"/>
        <v>0.003529416112813877</v>
      </c>
      <c r="O356" s="48">
        <f t="shared" si="28"/>
        <v>0</v>
      </c>
      <c r="P356" s="48">
        <f t="shared" si="29"/>
        <v>0.003529416112813877</v>
      </c>
      <c r="Q356" s="48">
        <f t="shared" si="26"/>
        <v>0.6914624673642908</v>
      </c>
    </row>
    <row r="357" spans="12:17" ht="15.75">
      <c r="L357" s="48">
        <v>352</v>
      </c>
      <c r="M357" s="48">
        <f t="shared" si="25"/>
        <v>0.5100000000000002</v>
      </c>
      <c r="N357" s="48">
        <f t="shared" si="27"/>
        <v>0.0035118131923029816</v>
      </c>
      <c r="O357" s="48">
        <f t="shared" si="28"/>
        <v>0</v>
      </c>
      <c r="P357" s="48">
        <f t="shared" si="29"/>
        <v>0.0035118131923029816</v>
      </c>
      <c r="Q357" s="48">
        <f t="shared" si="26"/>
        <v>0.6949742805565938</v>
      </c>
    </row>
    <row r="358" spans="12:17" ht="15.75">
      <c r="L358" s="48">
        <v>353</v>
      </c>
      <c r="M358" s="48">
        <f t="shared" si="25"/>
        <v>0.52</v>
      </c>
      <c r="N358" s="48">
        <f t="shared" si="27"/>
        <v>0.0034939486269387476</v>
      </c>
      <c r="O358" s="48">
        <f t="shared" si="28"/>
        <v>0</v>
      </c>
      <c r="P358" s="48">
        <f t="shared" si="29"/>
        <v>0.0034939486269387476</v>
      </c>
      <c r="Q358" s="48">
        <f t="shared" si="26"/>
        <v>0.6984682291835326</v>
      </c>
    </row>
    <row r="359" spans="12:17" ht="15.75">
      <c r="L359" s="48">
        <v>354</v>
      </c>
      <c r="M359" s="48">
        <f t="shared" si="25"/>
        <v>0.5300000000000002</v>
      </c>
      <c r="N359" s="48">
        <f t="shared" si="27"/>
        <v>0.0034758273129235073</v>
      </c>
      <c r="O359" s="48">
        <f t="shared" si="28"/>
        <v>0</v>
      </c>
      <c r="P359" s="48">
        <f t="shared" si="29"/>
        <v>0.0034758273129235073</v>
      </c>
      <c r="Q359" s="48">
        <f t="shared" si="26"/>
        <v>0.7019440564964561</v>
      </c>
    </row>
    <row r="360" spans="12:17" ht="15.75">
      <c r="L360" s="48">
        <v>355</v>
      </c>
      <c r="M360" s="48">
        <f t="shared" si="25"/>
        <v>0.54</v>
      </c>
      <c r="N360" s="48">
        <f t="shared" si="27"/>
        <v>0.0034574541981819973</v>
      </c>
      <c r="O360" s="48">
        <f t="shared" si="28"/>
        <v>0</v>
      </c>
      <c r="P360" s="48">
        <f t="shared" si="29"/>
        <v>0.0034574541981819973</v>
      </c>
      <c r="Q360" s="48">
        <f t="shared" si="26"/>
        <v>0.7054015106946381</v>
      </c>
    </row>
    <row r="361" spans="12:17" ht="15.75">
      <c r="L361" s="48">
        <v>356</v>
      </c>
      <c r="M361" s="48">
        <f t="shared" si="25"/>
        <v>0.5500000000000003</v>
      </c>
      <c r="N361" s="48">
        <f t="shared" si="27"/>
        <v>0.003438834280110825</v>
      </c>
      <c r="O361" s="48">
        <f t="shared" si="28"/>
        <v>0</v>
      </c>
      <c r="P361" s="48">
        <f t="shared" si="29"/>
        <v>0.003438834280110825</v>
      </c>
      <c r="Q361" s="48">
        <f t="shared" si="26"/>
        <v>0.7088403449747489</v>
      </c>
    </row>
    <row r="362" spans="12:17" ht="15.75">
      <c r="L362" s="48">
        <v>357</v>
      </c>
      <c r="M362" s="48">
        <f t="shared" si="25"/>
        <v>0.56</v>
      </c>
      <c r="N362" s="48">
        <f t="shared" si="27"/>
        <v>0.0034199726033087297</v>
      </c>
      <c r="O362" s="48">
        <f t="shared" si="28"/>
        <v>0</v>
      </c>
      <c r="P362" s="48">
        <f t="shared" si="29"/>
        <v>0.0034199726033087297</v>
      </c>
      <c r="Q362" s="48">
        <f t="shared" si="26"/>
        <v>0.7122603175780576</v>
      </c>
    </row>
    <row r="363" spans="12:17" ht="15.75">
      <c r="L363" s="48">
        <v>358</v>
      </c>
      <c r="M363" s="48">
        <f t="shared" si="25"/>
        <v>0.5700000000000003</v>
      </c>
      <c r="N363" s="48">
        <f t="shared" si="27"/>
        <v>0.003400874257302955</v>
      </c>
      <c r="O363" s="48">
        <f t="shared" si="28"/>
        <v>0</v>
      </c>
      <c r="P363" s="48">
        <f t="shared" si="29"/>
        <v>0.003400874257302955</v>
      </c>
      <c r="Q363" s="48">
        <f t="shared" si="26"/>
        <v>0.7156611918353606</v>
      </c>
    </row>
    <row r="364" spans="12:17" ht="15.75">
      <c r="L364" s="48">
        <v>359</v>
      </c>
      <c r="M364" s="48">
        <f t="shared" si="25"/>
        <v>0.5800000000000001</v>
      </c>
      <c r="N364" s="48">
        <f t="shared" si="27"/>
        <v>0.003381544374257528</v>
      </c>
      <c r="O364" s="48">
        <f t="shared" si="28"/>
        <v>0</v>
      </c>
      <c r="P364" s="48">
        <f t="shared" si="29"/>
        <v>0.003381544374257528</v>
      </c>
      <c r="Q364" s="48">
        <f t="shared" si="26"/>
        <v>0.7190427362096181</v>
      </c>
    </row>
    <row r="365" spans="12:17" ht="15.75">
      <c r="L365" s="48">
        <v>360</v>
      </c>
      <c r="M365" s="48">
        <f t="shared" si="25"/>
        <v>0.5899999999999999</v>
      </c>
      <c r="N365" s="48">
        <f t="shared" si="27"/>
        <v>0.0033619881266855334</v>
      </c>
      <c r="O365" s="48">
        <f t="shared" si="28"/>
        <v>0</v>
      </c>
      <c r="P365" s="48">
        <f t="shared" si="29"/>
        <v>0.0033619881266855334</v>
      </c>
      <c r="Q365" s="48">
        <f t="shared" si="26"/>
        <v>0.7224047243363036</v>
      </c>
    </row>
    <row r="366" spans="12:17" ht="15.75">
      <c r="L366" s="48">
        <v>361</v>
      </c>
      <c r="M366" s="48">
        <f t="shared" si="25"/>
        <v>0.6000000000000001</v>
      </c>
      <c r="N366" s="48">
        <f t="shared" si="27"/>
        <v>0.003342210725143957</v>
      </c>
      <c r="O366" s="48">
        <f t="shared" si="28"/>
        <v>0</v>
      </c>
      <c r="P366" s="48">
        <f t="shared" si="29"/>
        <v>0.003342210725143957</v>
      </c>
      <c r="Q366" s="48">
        <f t="shared" si="26"/>
        <v>0.7257469350614476</v>
      </c>
    </row>
    <row r="367" spans="12:17" ht="15.75">
      <c r="L367" s="48">
        <v>362</v>
      </c>
      <c r="M367" s="48">
        <f t="shared" si="25"/>
        <v>0.6099999999999999</v>
      </c>
      <c r="N367" s="48">
        <f t="shared" si="27"/>
        <v>0.003322217415928863</v>
      </c>
      <c r="O367" s="48">
        <f t="shared" si="28"/>
        <v>0</v>
      </c>
      <c r="P367" s="48">
        <f t="shared" si="29"/>
        <v>0.003322217415928863</v>
      </c>
      <c r="Q367" s="48">
        <f t="shared" si="26"/>
        <v>0.7290691524773765</v>
      </c>
    </row>
    <row r="368" spans="12:17" ht="15.75">
      <c r="L368" s="48">
        <v>363</v>
      </c>
      <c r="M368" s="48">
        <f t="shared" si="25"/>
        <v>0.6200000000000001</v>
      </c>
      <c r="N368" s="48">
        <f t="shared" si="27"/>
        <v>0.0033020134787673516</v>
      </c>
      <c r="O368" s="48">
        <f t="shared" si="28"/>
        <v>0</v>
      </c>
      <c r="P368" s="48">
        <f t="shared" si="29"/>
        <v>0.0033020134787673516</v>
      </c>
      <c r="Q368" s="48">
        <f t="shared" si="26"/>
        <v>0.7323711659561438</v>
      </c>
    </row>
    <row r="369" spans="12:17" ht="15.75">
      <c r="L369" s="48">
        <v>364</v>
      </c>
      <c r="M369" s="48">
        <f t="shared" si="25"/>
        <v>0.6299999999999999</v>
      </c>
      <c r="N369" s="48">
        <f t="shared" si="27"/>
        <v>0.003281604224506518</v>
      </c>
      <c r="O369" s="48">
        <f t="shared" si="28"/>
        <v>0</v>
      </c>
      <c r="P369" s="48">
        <f t="shared" si="29"/>
        <v>0.003281604224506518</v>
      </c>
      <c r="Q369" s="48">
        <f t="shared" si="26"/>
        <v>0.7356527701806503</v>
      </c>
    </row>
    <row r="370" spans="12:17" ht="15.75">
      <c r="L370" s="48">
        <v>365</v>
      </c>
      <c r="M370" s="48">
        <f t="shared" si="25"/>
        <v>0.6400000000000001</v>
      </c>
      <c r="N370" s="48">
        <f t="shared" si="27"/>
        <v>0.003260994992797084</v>
      </c>
      <c r="O370" s="48">
        <f t="shared" si="28"/>
        <v>0</v>
      </c>
      <c r="P370" s="48">
        <f t="shared" si="29"/>
        <v>0.003260994992797084</v>
      </c>
      <c r="Q370" s="48">
        <f t="shared" si="26"/>
        <v>0.7389137651734474</v>
      </c>
    </row>
    <row r="371" spans="12:17" ht="15.75">
      <c r="L371" s="48">
        <v>366</v>
      </c>
      <c r="M371" s="48">
        <f t="shared" si="25"/>
        <v>0.6499999999999999</v>
      </c>
      <c r="N371" s="48">
        <f t="shared" si="27"/>
        <v>0.0032401911497865754</v>
      </c>
      <c r="O371" s="48">
        <f t="shared" si="28"/>
        <v>0</v>
      </c>
      <c r="P371" s="48">
        <f t="shared" si="29"/>
        <v>0.0032401911497865754</v>
      </c>
      <c r="Q371" s="48">
        <f t="shared" si="26"/>
        <v>0.742153956323234</v>
      </c>
    </row>
    <row r="372" spans="12:17" ht="15.75">
      <c r="L372" s="48">
        <v>367</v>
      </c>
      <c r="M372" s="48">
        <f t="shared" si="25"/>
        <v>0.6600000000000001</v>
      </c>
      <c r="N372" s="48">
        <f t="shared" si="27"/>
        <v>0.003219198085804731</v>
      </c>
      <c r="O372" s="48">
        <f t="shared" si="28"/>
        <v>0</v>
      </c>
      <c r="P372" s="48">
        <f t="shared" si="29"/>
        <v>0.003219198085804731</v>
      </c>
      <c r="Q372" s="48">
        <f t="shared" si="26"/>
        <v>0.7453731544090387</v>
      </c>
    </row>
    <row r="373" spans="12:17" ht="15.75">
      <c r="L373" s="48">
        <v>368</v>
      </c>
      <c r="M373" s="48">
        <f t="shared" si="25"/>
        <v>0.6699999999999999</v>
      </c>
      <c r="N373" s="48">
        <f t="shared" si="27"/>
        <v>0.0031980212130579</v>
      </c>
      <c r="O373" s="48">
        <f t="shared" si="28"/>
        <v>0</v>
      </c>
      <c r="P373" s="48">
        <f t="shared" si="29"/>
        <v>0.0031980212130579</v>
      </c>
      <c r="Q373" s="48">
        <f t="shared" si="26"/>
        <v>0.7485711756220966</v>
      </c>
    </row>
    <row r="374" spans="12:17" ht="15.75">
      <c r="L374" s="48">
        <v>369</v>
      </c>
      <c r="M374" s="48">
        <f t="shared" si="25"/>
        <v>0.6800000000000002</v>
      </c>
      <c r="N374" s="48">
        <f t="shared" si="27"/>
        <v>0.0031766659633271077</v>
      </c>
      <c r="O374" s="48">
        <f t="shared" si="28"/>
        <v>0</v>
      </c>
      <c r="P374" s="48">
        <f t="shared" si="29"/>
        <v>0.0031766659633271077</v>
      </c>
      <c r="Q374" s="48">
        <f t="shared" si="26"/>
        <v>0.7517478415854237</v>
      </c>
    </row>
    <row r="375" spans="12:17" ht="15.75">
      <c r="L375" s="48">
        <v>370</v>
      </c>
      <c r="M375" s="48">
        <f t="shared" si="25"/>
        <v>0.69</v>
      </c>
      <c r="N375" s="48">
        <f t="shared" si="27"/>
        <v>0.0031551377856687823</v>
      </c>
      <c r="O375" s="48">
        <f t="shared" si="28"/>
        <v>0</v>
      </c>
      <c r="P375" s="48">
        <f t="shared" si="29"/>
        <v>0.0031551377856687823</v>
      </c>
      <c r="Q375" s="48">
        <f t="shared" si="26"/>
        <v>0.7549029793710925</v>
      </c>
    </row>
    <row r="376" spans="12:17" ht="15.75">
      <c r="L376" s="48">
        <v>371</v>
      </c>
      <c r="M376" s="48">
        <f t="shared" si="25"/>
        <v>0.7000000000000002</v>
      </c>
      <c r="N376" s="48">
        <f t="shared" si="27"/>
        <v>0.003133442144127141</v>
      </c>
      <c r="O376" s="48">
        <f t="shared" si="28"/>
        <v>0</v>
      </c>
      <c r="P376" s="48">
        <f t="shared" si="29"/>
        <v>0.003133442144127141</v>
      </c>
      <c r="Q376" s="48">
        <f t="shared" si="26"/>
        <v>0.7580364215152197</v>
      </c>
    </row>
    <row r="377" spans="12:17" ht="15.75">
      <c r="L377" s="48">
        <v>372</v>
      </c>
      <c r="M377" s="48">
        <f t="shared" si="25"/>
        <v>0.71</v>
      </c>
      <c r="N377" s="48">
        <f t="shared" si="27"/>
        <v>0.0031115845154497945</v>
      </c>
      <c r="O377" s="48">
        <f t="shared" si="28"/>
        <v>0</v>
      </c>
      <c r="P377" s="48">
        <f t="shared" si="29"/>
        <v>0.0031115845154497945</v>
      </c>
      <c r="Q377" s="48">
        <f t="shared" si="26"/>
        <v>0.7611480060306695</v>
      </c>
    </row>
    <row r="378" spans="12:17" ht="15.75">
      <c r="L378" s="48">
        <v>373</v>
      </c>
      <c r="M378" s="48">
        <f t="shared" si="25"/>
        <v>0.7200000000000002</v>
      </c>
      <c r="N378" s="48">
        <f t="shared" si="27"/>
        <v>0.003089570386818341</v>
      </c>
      <c r="O378" s="48">
        <f t="shared" si="28"/>
        <v>0</v>
      </c>
      <c r="P378" s="48">
        <f t="shared" si="29"/>
        <v>0.003089570386818341</v>
      </c>
      <c r="Q378" s="48">
        <f t="shared" si="26"/>
        <v>0.7642375764174878</v>
      </c>
    </row>
    <row r="379" spans="12:17" ht="15.75">
      <c r="L379" s="48">
        <v>374</v>
      </c>
      <c r="M379" s="48">
        <f t="shared" si="25"/>
        <v>0.73</v>
      </c>
      <c r="N379" s="48">
        <f t="shared" si="27"/>
        <v>0.003067405253585842</v>
      </c>
      <c r="O379" s="48">
        <f t="shared" si="28"/>
        <v>0</v>
      </c>
      <c r="P379" s="48">
        <f t="shared" si="29"/>
        <v>0.003067405253585842</v>
      </c>
      <c r="Q379" s="48">
        <f t="shared" si="26"/>
        <v>0.7673049816710736</v>
      </c>
    </row>
    <row r="380" spans="12:17" ht="15.75">
      <c r="L380" s="48">
        <v>375</v>
      </c>
      <c r="M380" s="48">
        <f t="shared" si="25"/>
        <v>0.7400000000000002</v>
      </c>
      <c r="N380" s="48">
        <f t="shared" si="27"/>
        <v>0.0030450946170279547</v>
      </c>
      <c r="O380" s="48">
        <f t="shared" si="28"/>
        <v>0</v>
      </c>
      <c r="P380" s="48">
        <f t="shared" si="29"/>
        <v>0.0030450946170279547</v>
      </c>
      <c r="Q380" s="48">
        <f t="shared" si="26"/>
        <v>0.7703500762881016</v>
      </c>
    </row>
    <row r="381" spans="12:17" ht="15.75">
      <c r="L381" s="48">
        <v>376</v>
      </c>
      <c r="M381" s="48">
        <f t="shared" si="25"/>
        <v>0.75</v>
      </c>
      <c r="N381" s="48">
        <f t="shared" si="27"/>
        <v>0.00302264398210661</v>
      </c>
      <c r="O381" s="48">
        <f t="shared" si="28"/>
        <v>0</v>
      </c>
      <c r="P381" s="48">
        <f t="shared" si="29"/>
        <v>0.00302264398210661</v>
      </c>
      <c r="Q381" s="48">
        <f t="shared" si="26"/>
        <v>0.7733727202702082</v>
      </c>
    </row>
    <row r="382" spans="12:17" ht="15.75">
      <c r="L382" s="48">
        <v>377</v>
      </c>
      <c r="M382" s="48">
        <f t="shared" si="25"/>
        <v>0.7600000000000002</v>
      </c>
      <c r="N382" s="48">
        <f t="shared" si="27"/>
        <v>0.003000058855252008</v>
      </c>
      <c r="O382" s="48">
        <f t="shared" si="28"/>
        <v>0</v>
      </c>
      <c r="P382" s="48">
        <f t="shared" si="29"/>
        <v>0.003000058855252008</v>
      </c>
      <c r="Q382" s="48">
        <f t="shared" si="26"/>
        <v>0.7763727791254602</v>
      </c>
    </row>
    <row r="383" spans="12:17" ht="15.75">
      <c r="L383" s="48">
        <v>378</v>
      </c>
      <c r="M383" s="48">
        <f t="shared" si="25"/>
        <v>0.77</v>
      </c>
      <c r="N383" s="48">
        <f t="shared" si="27"/>
        <v>0.002977344742151944</v>
      </c>
      <c r="O383" s="48">
        <f t="shared" si="28"/>
        <v>0</v>
      </c>
      <c r="P383" s="48">
        <f t="shared" si="29"/>
        <v>0.002977344742151944</v>
      </c>
      <c r="Q383" s="48">
        <f t="shared" si="26"/>
        <v>0.7793501238676122</v>
      </c>
    </row>
    <row r="384" spans="12:17" ht="15.75">
      <c r="L384" s="48">
        <v>379</v>
      </c>
      <c r="M384" s="48">
        <f t="shared" si="25"/>
        <v>0.7800000000000002</v>
      </c>
      <c r="N384" s="48">
        <f t="shared" si="27"/>
        <v>0.0029545071455701066</v>
      </c>
      <c r="O384" s="48">
        <f t="shared" si="28"/>
        <v>0</v>
      </c>
      <c r="P384" s="48">
        <f t="shared" si="29"/>
        <v>0.0029545071455701066</v>
      </c>
      <c r="Q384" s="48">
        <f t="shared" si="26"/>
        <v>0.7823046310131823</v>
      </c>
    </row>
    <row r="385" spans="12:17" ht="15.75">
      <c r="L385" s="48">
        <v>380</v>
      </c>
      <c r="M385" s="48">
        <f t="shared" si="25"/>
        <v>0.79</v>
      </c>
      <c r="N385" s="48">
        <f t="shared" si="27"/>
        <v>0.002931551563171042</v>
      </c>
      <c r="O385" s="48">
        <f t="shared" si="28"/>
        <v>0</v>
      </c>
      <c r="P385" s="48">
        <f t="shared" si="29"/>
        <v>0.002931551563171042</v>
      </c>
      <c r="Q385" s="48">
        <f t="shared" si="26"/>
        <v>0.7852361825763533</v>
      </c>
    </row>
    <row r="386" spans="12:17" ht="15.75">
      <c r="L386" s="48">
        <v>381</v>
      </c>
      <c r="M386" s="48">
        <f t="shared" si="25"/>
        <v>0.8000000000000003</v>
      </c>
      <c r="N386" s="48">
        <f t="shared" si="27"/>
        <v>0.002908483485370872</v>
      </c>
      <c r="O386" s="48">
        <f t="shared" si="28"/>
        <v>0</v>
      </c>
      <c r="P386" s="48">
        <f t="shared" si="29"/>
        <v>0.002908483485370872</v>
      </c>
      <c r="Q386" s="48">
        <f t="shared" si="26"/>
        <v>0.7881446660617242</v>
      </c>
    </row>
    <row r="387" spans="12:17" ht="15.75">
      <c r="L387" s="48">
        <v>382</v>
      </c>
      <c r="M387" s="48">
        <f t="shared" si="25"/>
        <v>0.81</v>
      </c>
      <c r="N387" s="48">
        <f t="shared" si="27"/>
        <v>0.002885308393208108</v>
      </c>
      <c r="O387" s="48">
        <f t="shared" si="28"/>
        <v>0</v>
      </c>
      <c r="P387" s="48">
        <f t="shared" si="29"/>
        <v>0.002885308393208108</v>
      </c>
      <c r="Q387" s="48">
        <f t="shared" si="26"/>
        <v>0.7910299744549323</v>
      </c>
    </row>
    <row r="388" spans="12:17" ht="15.75">
      <c r="L388" s="48">
        <v>383</v>
      </c>
      <c r="M388" s="48">
        <f t="shared" si="25"/>
        <v>0.8200000000000003</v>
      </c>
      <c r="N388" s="48">
        <f t="shared" si="27"/>
        <v>0.002862031756234007</v>
      </c>
      <c r="O388" s="48">
        <f t="shared" si="28"/>
        <v>0</v>
      </c>
      <c r="P388" s="48">
        <f t="shared" si="29"/>
        <v>0.002862031756234007</v>
      </c>
      <c r="Q388" s="48">
        <f t="shared" si="26"/>
        <v>0.7938920062111663</v>
      </c>
    </row>
    <row r="389" spans="12:17" ht="15.75">
      <c r="L389" s="48">
        <v>384</v>
      </c>
      <c r="M389" s="48">
        <f t="shared" si="25"/>
        <v>0.8300000000000001</v>
      </c>
      <c r="N389" s="48">
        <f t="shared" si="27"/>
        <v>0.002838659030424684</v>
      </c>
      <c r="O389" s="48">
        <f t="shared" si="28"/>
        <v>0</v>
      </c>
      <c r="P389" s="48">
        <f t="shared" si="29"/>
        <v>0.002838659030424684</v>
      </c>
      <c r="Q389" s="48">
        <f t="shared" si="26"/>
        <v>0.796730665241591</v>
      </c>
    </row>
    <row r="390" spans="12:17" ht="15.75">
      <c r="L390" s="48">
        <v>385</v>
      </c>
      <c r="M390" s="48">
        <f aca="true" t="shared" si="30" ref="M390:M453">-3+((L390-1)*step)</f>
        <v>0.8399999999999999</v>
      </c>
      <c r="N390" s="48">
        <f t="shared" si="27"/>
        <v>0.0028151956561215385</v>
      </c>
      <c r="O390" s="48">
        <f t="shared" si="28"/>
        <v>0</v>
      </c>
      <c r="P390" s="48">
        <f t="shared" si="29"/>
        <v>0.0028151956561215385</v>
      </c>
      <c r="Q390" s="48">
        <f aca="true" t="shared" si="31" ref="Q390:Q453">NORMSDIST(M390)</f>
        <v>0.7995458608977125</v>
      </c>
    </row>
    <row r="391" spans="12:17" ht="15.75">
      <c r="L391" s="48">
        <v>386</v>
      </c>
      <c r="M391" s="48">
        <f t="shared" si="30"/>
        <v>0.8500000000000001</v>
      </c>
      <c r="N391" s="48">
        <f aca="true" t="shared" si="32" ref="N391:N454">IF(OR(M391&gt;L_cutoff,L_cutoff="Minus Infinity"),IF(M391&lt;=U_cutoff,P391,0),0)</f>
        <v>0.002791647055991331</v>
      </c>
      <c r="O391" s="48">
        <f aca="true" t="shared" si="33" ref="O391:O454">P391-N391</f>
        <v>0</v>
      </c>
      <c r="P391" s="48">
        <f aca="true" t="shared" si="34" ref="P391:P454">Q391-Q390</f>
        <v>0.002791647055991331</v>
      </c>
      <c r="Q391" s="48">
        <f t="shared" si="31"/>
        <v>0.8023375079537038</v>
      </c>
    </row>
    <row r="392" spans="12:17" ht="15.75">
      <c r="L392" s="48">
        <v>387</v>
      </c>
      <c r="M392" s="48">
        <f t="shared" si="30"/>
        <v>0.8599999999999999</v>
      </c>
      <c r="N392" s="48">
        <f t="shared" si="32"/>
        <v>0.002768018633012792</v>
      </c>
      <c r="O392" s="48">
        <f t="shared" si="33"/>
        <v>0</v>
      </c>
      <c r="P392" s="48">
        <f t="shared" si="34"/>
        <v>0.002768018633012792</v>
      </c>
      <c r="Q392" s="48">
        <f t="shared" si="31"/>
        <v>0.8051055265867166</v>
      </c>
    </row>
    <row r="393" spans="12:17" ht="15.75">
      <c r="L393" s="48">
        <v>388</v>
      </c>
      <c r="M393" s="48">
        <f t="shared" si="30"/>
        <v>0.8700000000000001</v>
      </c>
      <c r="N393" s="48">
        <f t="shared" si="32"/>
        <v>0.002744315768495209</v>
      </c>
      <c r="O393" s="48">
        <f t="shared" si="33"/>
        <v>0</v>
      </c>
      <c r="P393" s="48">
        <f t="shared" si="34"/>
        <v>0.002744315768495209</v>
      </c>
      <c r="Q393" s="48">
        <f t="shared" si="31"/>
        <v>0.8078498423552118</v>
      </c>
    </row>
    <row r="394" spans="12:17" ht="15.75">
      <c r="L394" s="48">
        <v>389</v>
      </c>
      <c r="M394" s="48">
        <f t="shared" si="30"/>
        <v>0.8799999999999999</v>
      </c>
      <c r="N394" s="48">
        <f t="shared" si="32"/>
        <v>0.0027205438201138854</v>
      </c>
      <c r="O394" s="48">
        <f t="shared" si="33"/>
        <v>0</v>
      </c>
      <c r="P394" s="48">
        <f t="shared" si="34"/>
        <v>0.0027205438201138854</v>
      </c>
      <c r="Q394" s="48">
        <f t="shared" si="31"/>
        <v>0.8105703861753257</v>
      </c>
    </row>
    <row r="395" spans="12:17" ht="15.75">
      <c r="L395" s="48">
        <v>390</v>
      </c>
      <c r="M395" s="48">
        <f t="shared" si="30"/>
        <v>0.8900000000000001</v>
      </c>
      <c r="N395" s="48">
        <f t="shared" si="32"/>
        <v>0.0026967081199882337</v>
      </c>
      <c r="O395" s="48">
        <f t="shared" si="33"/>
        <v>0</v>
      </c>
      <c r="P395" s="48">
        <f t="shared" si="34"/>
        <v>0.0026967081199882337</v>
      </c>
      <c r="Q395" s="48">
        <f t="shared" si="31"/>
        <v>0.813267094295314</v>
      </c>
    </row>
    <row r="396" spans="12:17" ht="15.75">
      <c r="L396" s="48">
        <v>391</v>
      </c>
      <c r="M396" s="48">
        <f t="shared" si="30"/>
        <v>0.8999999999999999</v>
      </c>
      <c r="N396" s="48">
        <f t="shared" si="32"/>
        <v>0.0026728139727733025</v>
      </c>
      <c r="O396" s="48">
        <f t="shared" si="33"/>
        <v>0</v>
      </c>
      <c r="P396" s="48">
        <f t="shared" si="34"/>
        <v>0.0026728139727733025</v>
      </c>
      <c r="Q396" s="48">
        <f t="shared" si="31"/>
        <v>0.8159399082680873</v>
      </c>
    </row>
    <row r="397" spans="12:17" ht="15.75">
      <c r="L397" s="48">
        <v>392</v>
      </c>
      <c r="M397" s="48">
        <f t="shared" si="30"/>
        <v>0.9100000000000001</v>
      </c>
      <c r="N397" s="48">
        <f t="shared" si="32"/>
        <v>0.002648866653798043</v>
      </c>
      <c r="O397" s="48">
        <f t="shared" si="33"/>
        <v>0</v>
      </c>
      <c r="P397" s="48">
        <f t="shared" si="34"/>
        <v>0.002648866653798043</v>
      </c>
      <c r="Q397" s="48">
        <f t="shared" si="31"/>
        <v>0.8185887749218853</v>
      </c>
    </row>
    <row r="398" spans="12:17" ht="15.75">
      <c r="L398" s="48">
        <v>393</v>
      </c>
      <c r="M398" s="48">
        <f t="shared" si="30"/>
        <v>0.9199999999999999</v>
      </c>
      <c r="N398" s="48">
        <f t="shared" si="32"/>
        <v>0.0026248714072198975</v>
      </c>
      <c r="O398" s="48">
        <f t="shared" si="33"/>
        <v>0</v>
      </c>
      <c r="P398" s="48">
        <f t="shared" si="34"/>
        <v>0.0026248714072198975</v>
      </c>
      <c r="Q398" s="48">
        <f t="shared" si="31"/>
        <v>0.8212136463291052</v>
      </c>
    </row>
    <row r="399" spans="12:17" ht="15.75">
      <c r="L399" s="48">
        <v>394</v>
      </c>
      <c r="M399" s="48">
        <f t="shared" si="30"/>
        <v>0.9300000000000002</v>
      </c>
      <c r="N399" s="48">
        <f t="shared" si="32"/>
        <v>0.002600833444222239</v>
      </c>
      <c r="O399" s="48">
        <f t="shared" si="33"/>
        <v>0</v>
      </c>
      <c r="P399" s="48">
        <f t="shared" si="34"/>
        <v>0.002600833444222239</v>
      </c>
      <c r="Q399" s="48">
        <f t="shared" si="31"/>
        <v>0.8238144797733274</v>
      </c>
    </row>
    <row r="400" spans="12:17" ht="15.75">
      <c r="L400" s="48">
        <v>395</v>
      </c>
      <c r="M400" s="48">
        <f t="shared" si="30"/>
        <v>0.94</v>
      </c>
      <c r="N400" s="48">
        <f t="shared" si="32"/>
        <v>0.002576757941238239</v>
      </c>
      <c r="O400" s="48">
        <f t="shared" si="33"/>
        <v>0</v>
      </c>
      <c r="P400" s="48">
        <f t="shared" si="34"/>
        <v>0.002576757941238239</v>
      </c>
      <c r="Q400" s="48">
        <f t="shared" si="31"/>
        <v>0.8263912377145657</v>
      </c>
    </row>
    <row r="401" spans="12:17" ht="15.75">
      <c r="L401" s="48">
        <v>396</v>
      </c>
      <c r="M401" s="48">
        <f t="shared" si="30"/>
        <v>0.9500000000000002</v>
      </c>
      <c r="N401" s="48">
        <f t="shared" si="32"/>
        <v>0.002552650038210813</v>
      </c>
      <c r="O401" s="48">
        <f t="shared" si="33"/>
        <v>0</v>
      </c>
      <c r="P401" s="48">
        <f t="shared" si="34"/>
        <v>0.002552650038210813</v>
      </c>
      <c r="Q401" s="48">
        <f t="shared" si="31"/>
        <v>0.8289438877527765</v>
      </c>
    </row>
    <row r="402" spans="12:17" ht="15.75">
      <c r="L402" s="48">
        <v>397</v>
      </c>
      <c r="M402" s="48">
        <f t="shared" si="30"/>
        <v>0.96</v>
      </c>
      <c r="N402" s="48">
        <f t="shared" si="32"/>
        <v>0.0025285148368863197</v>
      </c>
      <c r="O402" s="48">
        <f t="shared" si="33"/>
        <v>0</v>
      </c>
      <c r="P402" s="48">
        <f t="shared" si="34"/>
        <v>0.0025285148368863197</v>
      </c>
      <c r="Q402" s="48">
        <f t="shared" si="31"/>
        <v>0.8314724025896628</v>
      </c>
    </row>
    <row r="403" spans="12:17" ht="15.75">
      <c r="L403" s="48">
        <v>398</v>
      </c>
      <c r="M403" s="48">
        <f t="shared" si="30"/>
        <v>0.9700000000000002</v>
      </c>
      <c r="N403" s="48">
        <f t="shared" si="32"/>
        <v>0.002504357399142898</v>
      </c>
      <c r="O403" s="48">
        <f t="shared" si="33"/>
        <v>0</v>
      </c>
      <c r="P403" s="48">
        <f t="shared" si="34"/>
        <v>0.002504357399142898</v>
      </c>
      <c r="Q403" s="48">
        <f t="shared" si="31"/>
        <v>0.8339767599888057</v>
      </c>
    </row>
    <row r="404" spans="12:17" ht="15.75">
      <c r="L404" s="48">
        <v>399</v>
      </c>
      <c r="M404" s="48">
        <f t="shared" si="30"/>
        <v>0.98</v>
      </c>
      <c r="N404" s="48">
        <f t="shared" si="32"/>
        <v>0.0024801827453542202</v>
      </c>
      <c r="O404" s="48">
        <f t="shared" si="33"/>
        <v>0</v>
      </c>
      <c r="P404" s="48">
        <f t="shared" si="34"/>
        <v>0.0024801827453542202</v>
      </c>
      <c r="Q404" s="48">
        <f t="shared" si="31"/>
        <v>0.8364569427341599</v>
      </c>
    </row>
    <row r="405" spans="12:17" ht="15.75">
      <c r="L405" s="48">
        <v>400</v>
      </c>
      <c r="M405" s="48">
        <f t="shared" si="30"/>
        <v>0.9900000000000002</v>
      </c>
      <c r="N405" s="48">
        <f t="shared" si="32"/>
        <v>0.002455995852790327</v>
      </c>
      <c r="O405" s="48">
        <f t="shared" si="33"/>
        <v>0</v>
      </c>
      <c r="P405" s="48">
        <f t="shared" si="34"/>
        <v>0.002455995852790327</v>
      </c>
      <c r="Q405" s="48">
        <f t="shared" si="31"/>
        <v>0.8389129385869503</v>
      </c>
    </row>
    <row r="406" spans="12:17" ht="15.75">
      <c r="L406" s="48">
        <v>401</v>
      </c>
      <c r="M406" s="48">
        <f t="shared" si="30"/>
        <v>1</v>
      </c>
      <c r="N406" s="48">
        <f t="shared" si="32"/>
        <v>0.002431801654053878</v>
      </c>
      <c r="O406" s="48">
        <f t="shared" si="33"/>
        <v>0</v>
      </c>
      <c r="P406" s="48">
        <f t="shared" si="34"/>
        <v>0.002431801654053878</v>
      </c>
      <c r="Q406" s="48">
        <f t="shared" si="31"/>
        <v>0.8413447402410041</v>
      </c>
    </row>
    <row r="407" spans="12:17" ht="15.75">
      <c r="L407" s="48">
        <v>402</v>
      </c>
      <c r="M407" s="48">
        <f t="shared" si="30"/>
        <v>1.0099999999999998</v>
      </c>
      <c r="N407" s="48">
        <f t="shared" si="32"/>
        <v>0.0024076050355558154</v>
      </c>
      <c r="O407" s="48">
        <f t="shared" si="33"/>
        <v>0</v>
      </c>
      <c r="P407" s="48">
        <f t="shared" si="34"/>
        <v>0.0024076050355558154</v>
      </c>
      <c r="Q407" s="48">
        <f t="shared" si="31"/>
        <v>0.84375234527656</v>
      </c>
    </row>
    <row r="408" spans="12:17" ht="15.75">
      <c r="L408" s="48">
        <v>403</v>
      </c>
      <c r="M408" s="48">
        <f t="shared" si="30"/>
        <v>1.0200000000000005</v>
      </c>
      <c r="N408" s="48">
        <f t="shared" si="32"/>
        <v>0.002383410836025668</v>
      </c>
      <c r="O408" s="48">
        <f t="shared" si="33"/>
        <v>0</v>
      </c>
      <c r="P408" s="48">
        <f t="shared" si="34"/>
        <v>0.002383410836025668</v>
      </c>
      <c r="Q408" s="48">
        <f t="shared" si="31"/>
        <v>0.8461357561125856</v>
      </c>
    </row>
    <row r="409" spans="12:17" ht="15.75">
      <c r="L409" s="48">
        <v>404</v>
      </c>
      <c r="M409" s="48">
        <f t="shared" si="30"/>
        <v>1.0300000000000002</v>
      </c>
      <c r="N409" s="48">
        <f t="shared" si="32"/>
        <v>0.002359223845063929</v>
      </c>
      <c r="O409" s="48">
        <f t="shared" si="33"/>
        <v>0</v>
      </c>
      <c r="P409" s="48">
        <f t="shared" si="34"/>
        <v>0.002359223845063929</v>
      </c>
      <c r="Q409" s="48">
        <f t="shared" si="31"/>
        <v>0.8484949799576496</v>
      </c>
    </row>
    <row r="410" spans="12:17" ht="15.75">
      <c r="L410" s="48">
        <v>405</v>
      </c>
      <c r="M410" s="48">
        <f t="shared" si="30"/>
        <v>1.04</v>
      </c>
      <c r="N410" s="48">
        <f t="shared" si="32"/>
        <v>0.002335048801731965</v>
      </c>
      <c r="O410" s="48">
        <f t="shared" si="33"/>
        <v>0</v>
      </c>
      <c r="P410" s="48">
        <f t="shared" si="34"/>
        <v>0.002335048801731965</v>
      </c>
      <c r="Q410" s="48">
        <f t="shared" si="31"/>
        <v>0.8508300287593815</v>
      </c>
    </row>
    <row r="411" spans="12:17" ht="15.75">
      <c r="L411" s="48">
        <v>406</v>
      </c>
      <c r="M411" s="48">
        <f t="shared" si="30"/>
        <v>1.0499999999999998</v>
      </c>
      <c r="N411" s="48">
        <f t="shared" si="32"/>
        <v>0.002310890393178444</v>
      </c>
      <c r="O411" s="48">
        <f t="shared" si="33"/>
        <v>0</v>
      </c>
      <c r="P411" s="48">
        <f t="shared" si="34"/>
        <v>0.002310890393178444</v>
      </c>
      <c r="Q411" s="48">
        <f t="shared" si="31"/>
        <v>0.85314091915256</v>
      </c>
    </row>
    <row r="412" spans="12:17" ht="15.75">
      <c r="L412" s="48">
        <v>407</v>
      </c>
      <c r="M412" s="48">
        <f t="shared" si="30"/>
        <v>1.0600000000000005</v>
      </c>
      <c r="N412" s="48">
        <f t="shared" si="32"/>
        <v>0.0022867532533120682</v>
      </c>
      <c r="O412" s="48">
        <f t="shared" si="33"/>
        <v>0</v>
      </c>
      <c r="P412" s="48">
        <f t="shared" si="34"/>
        <v>0.0022867532533120682</v>
      </c>
      <c r="Q412" s="48">
        <f t="shared" si="31"/>
        <v>0.855427672405872</v>
      </c>
    </row>
    <row r="413" spans="12:17" ht="15.75">
      <c r="L413" s="48">
        <v>408</v>
      </c>
      <c r="M413" s="48">
        <f t="shared" si="30"/>
        <v>1.0700000000000003</v>
      </c>
      <c r="N413" s="48">
        <f t="shared" si="32"/>
        <v>0.002262641961505496</v>
      </c>
      <c r="O413" s="48">
        <f t="shared" si="33"/>
        <v>0</v>
      </c>
      <c r="P413" s="48">
        <f t="shared" si="34"/>
        <v>0.002262641961505496</v>
      </c>
      <c r="Q413" s="48">
        <f t="shared" si="31"/>
        <v>0.8576903143673775</v>
      </c>
    </row>
    <row r="414" spans="12:17" ht="15.75">
      <c r="L414" s="48">
        <v>409</v>
      </c>
      <c r="M414" s="48">
        <f t="shared" si="30"/>
        <v>1.08</v>
      </c>
      <c r="N414" s="48">
        <f t="shared" si="32"/>
        <v>0.0022385610413500068</v>
      </c>
      <c r="O414" s="48">
        <f t="shared" si="33"/>
        <v>0</v>
      </c>
      <c r="P414" s="48">
        <f t="shared" si="34"/>
        <v>0.0022385610413500068</v>
      </c>
      <c r="Q414" s="48">
        <f t="shared" si="31"/>
        <v>0.8599288754087275</v>
      </c>
    </row>
    <row r="415" spans="12:17" ht="15.75">
      <c r="L415" s="48">
        <v>410</v>
      </c>
      <c r="M415" s="48">
        <f t="shared" si="30"/>
        <v>1.0899999999999999</v>
      </c>
      <c r="N415" s="48">
        <f t="shared" si="32"/>
        <v>0.0022145149594416935</v>
      </c>
      <c r="O415" s="48">
        <f t="shared" si="33"/>
        <v>0</v>
      </c>
      <c r="P415" s="48">
        <f t="shared" si="34"/>
        <v>0.0022145149594416935</v>
      </c>
      <c r="Q415" s="48">
        <f t="shared" si="31"/>
        <v>0.8621433903681692</v>
      </c>
    </row>
    <row r="416" spans="12:17" ht="15.75">
      <c r="L416" s="48">
        <v>411</v>
      </c>
      <c r="M416" s="48">
        <f t="shared" si="30"/>
        <v>1.0999999999999996</v>
      </c>
      <c r="N416" s="48">
        <f t="shared" si="32"/>
        <v>0.0021905081242145075</v>
      </c>
      <c r="O416" s="48">
        <f t="shared" si="33"/>
        <v>0</v>
      </c>
      <c r="P416" s="48">
        <f t="shared" si="34"/>
        <v>0.0021905081242145075</v>
      </c>
      <c r="Q416" s="48">
        <f t="shared" si="31"/>
        <v>0.8643338984923837</v>
      </c>
    </row>
    <row r="417" spans="12:17" ht="15.75">
      <c r="L417" s="48">
        <v>412</v>
      </c>
      <c r="M417" s="48">
        <f t="shared" si="30"/>
        <v>1.1100000000000003</v>
      </c>
      <c r="N417" s="48">
        <f t="shared" si="32"/>
        <v>0.0021665448848123825</v>
      </c>
      <c r="O417" s="48">
        <f t="shared" si="33"/>
        <v>0</v>
      </c>
      <c r="P417" s="48">
        <f t="shared" si="34"/>
        <v>0.0021665448848123825</v>
      </c>
      <c r="Q417" s="48">
        <f t="shared" si="31"/>
        <v>0.8665004433771961</v>
      </c>
    </row>
    <row r="418" spans="12:17" ht="15.75">
      <c r="L418" s="48">
        <v>413</v>
      </c>
      <c r="M418" s="48">
        <f t="shared" si="30"/>
        <v>1.12</v>
      </c>
      <c r="N418" s="48">
        <f t="shared" si="32"/>
        <v>0.00214262953000377</v>
      </c>
      <c r="O418" s="48">
        <f t="shared" si="33"/>
        <v>0</v>
      </c>
      <c r="P418" s="48">
        <f t="shared" si="34"/>
        <v>0.00214262953000377</v>
      </c>
      <c r="Q418" s="48">
        <f t="shared" si="31"/>
        <v>0.8686430729071999</v>
      </c>
    </row>
    <row r="419" spans="12:17" ht="15.75">
      <c r="L419" s="48">
        <v>414</v>
      </c>
      <c r="M419" s="48">
        <f t="shared" si="30"/>
        <v>1.13</v>
      </c>
      <c r="N419" s="48">
        <f t="shared" si="32"/>
        <v>0.0021187662871382518</v>
      </c>
      <c r="O419" s="48">
        <f t="shared" si="33"/>
        <v>0</v>
      </c>
      <c r="P419" s="48">
        <f t="shared" si="34"/>
        <v>0.0021187662871382518</v>
      </c>
      <c r="Q419" s="48">
        <f t="shared" si="31"/>
        <v>0.8707618391943381</v>
      </c>
    </row>
    <row r="420" spans="12:17" ht="15.75">
      <c r="L420" s="48">
        <v>415</v>
      </c>
      <c r="M420" s="48">
        <f t="shared" si="30"/>
        <v>1.1399999999999997</v>
      </c>
      <c r="N420" s="48">
        <f t="shared" si="32"/>
        <v>0.0020949593211428974</v>
      </c>
      <c r="O420" s="48">
        <f t="shared" si="33"/>
        <v>0</v>
      </c>
      <c r="P420" s="48">
        <f t="shared" si="34"/>
        <v>0.0020949593211428974</v>
      </c>
      <c r="Q420" s="48">
        <f t="shared" si="31"/>
        <v>0.872856798515481</v>
      </c>
    </row>
    <row r="421" spans="12:17" ht="15.75">
      <c r="L421" s="48">
        <v>416</v>
      </c>
      <c r="M421" s="48">
        <f t="shared" si="30"/>
        <v>1.1500000000000004</v>
      </c>
      <c r="N421" s="48">
        <f t="shared" si="32"/>
        <v>0.002071212733564476</v>
      </c>
      <c r="O421" s="48">
        <f t="shared" si="33"/>
        <v>0</v>
      </c>
      <c r="P421" s="48">
        <f t="shared" si="34"/>
        <v>0.002071212733564476</v>
      </c>
      <c r="Q421" s="48">
        <f t="shared" si="31"/>
        <v>0.8749280112490455</v>
      </c>
    </row>
    <row r="422" spans="12:17" ht="15.75">
      <c r="L422" s="48">
        <v>417</v>
      </c>
      <c r="M422" s="48">
        <f t="shared" si="30"/>
        <v>1.1600000000000001</v>
      </c>
      <c r="N422" s="48">
        <f t="shared" si="32"/>
        <v>0.0020475305616493022</v>
      </c>
      <c r="O422" s="48">
        <f t="shared" si="33"/>
        <v>0</v>
      </c>
      <c r="P422" s="48">
        <f t="shared" si="34"/>
        <v>0.0020475305616493022</v>
      </c>
      <c r="Q422" s="48">
        <f t="shared" si="31"/>
        <v>0.8769755418106948</v>
      </c>
    </row>
    <row r="423" spans="12:17" ht="15.75">
      <c r="L423" s="48">
        <v>418</v>
      </c>
      <c r="M423" s="48">
        <f t="shared" si="30"/>
        <v>1.17</v>
      </c>
      <c r="N423" s="48">
        <f t="shared" si="32"/>
        <v>0.0020239167774700473</v>
      </c>
      <c r="O423" s="48">
        <f t="shared" si="33"/>
        <v>0</v>
      </c>
      <c r="P423" s="48">
        <f t="shared" si="34"/>
        <v>0.0020239167774700473</v>
      </c>
      <c r="Q423" s="48">
        <f t="shared" si="31"/>
        <v>0.8789994585881649</v>
      </c>
    </row>
    <row r="424" spans="12:17" ht="15.75">
      <c r="L424" s="48">
        <v>419</v>
      </c>
      <c r="M424" s="48">
        <f t="shared" si="30"/>
        <v>1.1799999999999997</v>
      </c>
      <c r="N424" s="48">
        <f t="shared" si="32"/>
        <v>0.00200037528709196</v>
      </c>
      <c r="O424" s="48">
        <f t="shared" si="33"/>
        <v>0</v>
      </c>
      <c r="P424" s="48">
        <f t="shared" si="34"/>
        <v>0.00200037528709196</v>
      </c>
      <c r="Q424" s="48">
        <f t="shared" si="31"/>
        <v>0.8809998338752568</v>
      </c>
    </row>
    <row r="425" spans="12:17" ht="15.75">
      <c r="L425" s="48">
        <v>420</v>
      </c>
      <c r="M425" s="48">
        <f t="shared" si="30"/>
        <v>1.1900000000000004</v>
      </c>
      <c r="N425" s="48">
        <f t="shared" si="32"/>
        <v>0.0019769099297807236</v>
      </c>
      <c r="O425" s="48">
        <f t="shared" si="33"/>
        <v>0</v>
      </c>
      <c r="P425" s="48">
        <f t="shared" si="34"/>
        <v>0.0019769099297807236</v>
      </c>
      <c r="Q425" s="48">
        <f t="shared" si="31"/>
        <v>0.8829767438050375</v>
      </c>
    </row>
    <row r="426" spans="12:17" ht="15.75">
      <c r="L426" s="48">
        <v>421</v>
      </c>
      <c r="M426" s="48">
        <f t="shared" si="30"/>
        <v>1.2000000000000002</v>
      </c>
      <c r="N426" s="48">
        <f t="shared" si="32"/>
        <v>0.001953524477255053</v>
      </c>
      <c r="O426" s="48">
        <f t="shared" si="33"/>
        <v>0</v>
      </c>
      <c r="P426" s="48">
        <f t="shared" si="34"/>
        <v>0.001953524477255053</v>
      </c>
      <c r="Q426" s="48">
        <f t="shared" si="31"/>
        <v>0.8849302682822926</v>
      </c>
    </row>
    <row r="427" spans="12:17" ht="15.75">
      <c r="L427" s="48">
        <v>422</v>
      </c>
      <c r="M427" s="48">
        <f t="shared" si="30"/>
        <v>1.21</v>
      </c>
      <c r="N427" s="48">
        <f t="shared" si="32"/>
        <v>0.0019302226329809269</v>
      </c>
      <c r="O427" s="48">
        <f t="shared" si="33"/>
        <v>0</v>
      </c>
      <c r="P427" s="48">
        <f t="shared" si="34"/>
        <v>0.0019302226329809269</v>
      </c>
      <c r="Q427" s="48">
        <f t="shared" si="31"/>
        <v>0.8868604909152735</v>
      </c>
    </row>
    <row r="428" spans="12:17" ht="15.75">
      <c r="L428" s="48">
        <v>423</v>
      </c>
      <c r="M428" s="48">
        <f t="shared" si="30"/>
        <v>1.2199999999999998</v>
      </c>
      <c r="N428" s="48">
        <f t="shared" si="32"/>
        <v>0.001907008031506341</v>
      </c>
      <c r="O428" s="48">
        <f t="shared" si="33"/>
        <v>0</v>
      </c>
      <c r="P428" s="48">
        <f t="shared" si="34"/>
        <v>0.001907008031506341</v>
      </c>
      <c r="Q428" s="48">
        <f t="shared" si="31"/>
        <v>0.8887674989467799</v>
      </c>
    </row>
    <row r="429" spans="12:17" ht="15.75">
      <c r="L429" s="48">
        <v>424</v>
      </c>
      <c r="M429" s="48">
        <f t="shared" si="30"/>
        <v>1.2300000000000004</v>
      </c>
      <c r="N429" s="48">
        <f t="shared" si="32"/>
        <v>0.0018838842378401388</v>
      </c>
      <c r="O429" s="48">
        <f t="shared" si="33"/>
        <v>0</v>
      </c>
      <c r="P429" s="48">
        <f t="shared" si="34"/>
        <v>0.0018838842378401388</v>
      </c>
      <c r="Q429" s="48">
        <f t="shared" si="31"/>
        <v>0.89065138318462</v>
      </c>
    </row>
    <row r="430" spans="12:17" ht="15.75">
      <c r="L430" s="48">
        <v>425</v>
      </c>
      <c r="M430" s="48">
        <f t="shared" si="30"/>
        <v>1.2400000000000002</v>
      </c>
      <c r="N430" s="48">
        <f t="shared" si="32"/>
        <v>0.0018608547468703662</v>
      </c>
      <c r="O430" s="48">
        <f t="shared" si="33"/>
        <v>0</v>
      </c>
      <c r="P430" s="48">
        <f t="shared" si="34"/>
        <v>0.0018608547468703662</v>
      </c>
      <c r="Q430" s="48">
        <f t="shared" si="31"/>
        <v>0.8925122379314904</v>
      </c>
    </row>
    <row r="431" spans="12:17" ht="15.75">
      <c r="L431" s="48">
        <v>426</v>
      </c>
      <c r="M431" s="48">
        <f t="shared" si="30"/>
        <v>1.25</v>
      </c>
      <c r="N431" s="48">
        <f t="shared" si="32"/>
        <v>0.0018379229828290322</v>
      </c>
      <c r="O431" s="48">
        <f t="shared" si="33"/>
        <v>0</v>
      </c>
      <c r="P431" s="48">
        <f t="shared" si="34"/>
        <v>0.0018379229828290322</v>
      </c>
      <c r="Q431" s="48">
        <f t="shared" si="31"/>
        <v>0.8943501609143194</v>
      </c>
    </row>
    <row r="432" spans="12:17" ht="15.75">
      <c r="L432" s="48">
        <v>427</v>
      </c>
      <c r="M432" s="48">
        <f t="shared" si="30"/>
        <v>1.2599999999999998</v>
      </c>
      <c r="N432" s="48">
        <f t="shared" si="32"/>
        <v>0.0018150922987922868</v>
      </c>
      <c r="O432" s="48">
        <f t="shared" si="33"/>
        <v>0</v>
      </c>
      <c r="P432" s="48">
        <f t="shared" si="34"/>
        <v>0.0018150922987922868</v>
      </c>
      <c r="Q432" s="48">
        <f t="shared" si="31"/>
        <v>0.8961652532131117</v>
      </c>
    </row>
    <row r="433" spans="12:17" ht="15.75">
      <c r="L433" s="48">
        <v>428</v>
      </c>
      <c r="M433" s="48">
        <f t="shared" si="30"/>
        <v>1.2700000000000005</v>
      </c>
      <c r="N433" s="48">
        <f t="shared" si="32"/>
        <v>0.001792365976226784</v>
      </c>
      <c r="O433" s="48">
        <f t="shared" si="33"/>
        <v>0</v>
      </c>
      <c r="P433" s="48">
        <f t="shared" si="34"/>
        <v>0.001792365976226784</v>
      </c>
      <c r="Q433" s="48">
        <f t="shared" si="31"/>
        <v>0.8979576191893385</v>
      </c>
    </row>
    <row r="434" spans="12:17" ht="15.75">
      <c r="L434" s="48">
        <v>429</v>
      </c>
      <c r="M434" s="48">
        <f t="shared" si="30"/>
        <v>1.2800000000000002</v>
      </c>
      <c r="N434" s="48">
        <f t="shared" si="32"/>
        <v>0.0017697472245751245</v>
      </c>
      <c r="O434" s="48">
        <f t="shared" si="33"/>
        <v>0</v>
      </c>
      <c r="P434" s="48">
        <f t="shared" si="34"/>
        <v>0.0017697472245751245</v>
      </c>
      <c r="Q434" s="48">
        <f t="shared" si="31"/>
        <v>0.8997273664139136</v>
      </c>
    </row>
    <row r="435" spans="12:17" ht="15.75">
      <c r="L435" s="48">
        <v>430</v>
      </c>
      <c r="M435" s="48">
        <f t="shared" si="30"/>
        <v>1.29</v>
      </c>
      <c r="N435" s="48">
        <f t="shared" si="32"/>
        <v>0.0017472391808830423</v>
      </c>
      <c r="O435" s="48">
        <f t="shared" si="33"/>
        <v>0</v>
      </c>
      <c r="P435" s="48">
        <f t="shared" si="34"/>
        <v>0.0017472391808830423</v>
      </c>
      <c r="Q435" s="48">
        <f t="shared" si="31"/>
        <v>0.9014746055947966</v>
      </c>
    </row>
    <row r="436" spans="12:17" ht="15.75">
      <c r="L436" s="48">
        <v>431</v>
      </c>
      <c r="M436" s="48">
        <f t="shared" si="30"/>
        <v>1.2999999999999998</v>
      </c>
      <c r="N436" s="48">
        <f t="shared" si="32"/>
        <v>0.0017248449094660057</v>
      </c>
      <c r="O436" s="48">
        <f t="shared" si="33"/>
        <v>0</v>
      </c>
      <c r="P436" s="48">
        <f t="shared" si="34"/>
        <v>0.0017248449094660057</v>
      </c>
      <c r="Q436" s="48">
        <f t="shared" si="31"/>
        <v>0.9031994505042626</v>
      </c>
    </row>
    <row r="437" spans="12:17" ht="15.75">
      <c r="L437" s="48">
        <v>432</v>
      </c>
      <c r="M437" s="48">
        <f t="shared" si="30"/>
        <v>1.3100000000000005</v>
      </c>
      <c r="N437" s="48">
        <f t="shared" si="32"/>
        <v>0.0017025674016180048</v>
      </c>
      <c r="O437" s="48">
        <f t="shared" si="33"/>
        <v>0</v>
      </c>
      <c r="P437" s="48">
        <f t="shared" si="34"/>
        <v>0.0017025674016180048</v>
      </c>
      <c r="Q437" s="48">
        <f t="shared" si="31"/>
        <v>0.9049020179058807</v>
      </c>
    </row>
    <row r="438" spans="12:17" ht="15.75">
      <c r="L438" s="48">
        <v>433</v>
      </c>
      <c r="M438" s="48">
        <f t="shared" si="30"/>
        <v>1.3200000000000003</v>
      </c>
      <c r="N438" s="48">
        <f t="shared" si="32"/>
        <v>0.0016804095753574222</v>
      </c>
      <c r="O438" s="48">
        <f t="shared" si="33"/>
        <v>0</v>
      </c>
      <c r="P438" s="48">
        <f t="shared" si="34"/>
        <v>0.0016804095753574222</v>
      </c>
      <c r="Q438" s="48">
        <f t="shared" si="31"/>
        <v>0.9065824274812381</v>
      </c>
    </row>
    <row r="439" spans="12:17" ht="15.75">
      <c r="L439" s="48">
        <v>434</v>
      </c>
      <c r="M439" s="48">
        <f t="shared" si="30"/>
        <v>1.33</v>
      </c>
      <c r="N439" s="48">
        <f t="shared" si="32"/>
        <v>0.0016583742752163122</v>
      </c>
      <c r="O439" s="48">
        <f t="shared" si="33"/>
        <v>0</v>
      </c>
      <c r="P439" s="48">
        <f t="shared" si="34"/>
        <v>0.0016583742752163122</v>
      </c>
      <c r="Q439" s="48">
        <f t="shared" si="31"/>
        <v>0.9082408017564544</v>
      </c>
    </row>
    <row r="440" spans="12:17" ht="15.75">
      <c r="L440" s="48">
        <v>435</v>
      </c>
      <c r="M440" s="48">
        <f t="shared" si="30"/>
        <v>1.3399999999999999</v>
      </c>
      <c r="N440" s="48">
        <f t="shared" si="32"/>
        <v>0.001636464272065541</v>
      </c>
      <c r="O440" s="48">
        <f t="shared" si="33"/>
        <v>0</v>
      </c>
      <c r="P440" s="48">
        <f t="shared" si="34"/>
        <v>0.001636464272065541</v>
      </c>
      <c r="Q440" s="48">
        <f t="shared" si="31"/>
        <v>0.9098772660285199</v>
      </c>
    </row>
    <row r="441" spans="12:17" ht="15.75">
      <c r="L441" s="48">
        <v>436</v>
      </c>
      <c r="M441" s="48">
        <f t="shared" si="30"/>
        <v>1.3500000000000005</v>
      </c>
      <c r="N441" s="48">
        <f t="shared" si="32"/>
        <v>0.001614682262980005</v>
      </c>
      <c r="O441" s="48">
        <f t="shared" si="33"/>
        <v>0</v>
      </c>
      <c r="P441" s="48">
        <f t="shared" si="34"/>
        <v>0.001614682262980005</v>
      </c>
      <c r="Q441" s="48">
        <f t="shared" si="31"/>
        <v>0.9114919482914999</v>
      </c>
    </row>
    <row r="442" spans="12:17" ht="15.75">
      <c r="L442" s="48">
        <v>437</v>
      </c>
      <c r="M442" s="48">
        <f t="shared" si="30"/>
        <v>1.3600000000000003</v>
      </c>
      <c r="N442" s="48">
        <f t="shared" si="32"/>
        <v>0.0015930308711429308</v>
      </c>
      <c r="O442" s="48">
        <f t="shared" si="33"/>
        <v>0</v>
      </c>
      <c r="P442" s="48">
        <f t="shared" si="34"/>
        <v>0.0015930308711429308</v>
      </c>
      <c r="Q442" s="48">
        <f t="shared" si="31"/>
        <v>0.9130849791626429</v>
      </c>
    </row>
    <row r="443" spans="12:17" ht="15.75">
      <c r="L443" s="48">
        <v>438</v>
      </c>
      <c r="M443" s="48">
        <f t="shared" si="30"/>
        <v>1.37</v>
      </c>
      <c r="N443" s="48">
        <f t="shared" si="32"/>
        <v>0.00157151264578681</v>
      </c>
      <c r="O443" s="48">
        <f t="shared" si="33"/>
        <v>0</v>
      </c>
      <c r="P443" s="48">
        <f t="shared" si="34"/>
        <v>0.00157151264578681</v>
      </c>
      <c r="Q443" s="48">
        <f t="shared" si="31"/>
        <v>0.9146564918084297</v>
      </c>
    </row>
    <row r="444" spans="12:17" ht="15.75">
      <c r="L444" s="48">
        <v>439</v>
      </c>
      <c r="M444" s="48">
        <f t="shared" si="30"/>
        <v>1.38</v>
      </c>
      <c r="N444" s="48">
        <f t="shared" si="32"/>
        <v>0.0015501300621729719</v>
      </c>
      <c r="O444" s="48">
        <f t="shared" si="33"/>
        <v>0</v>
      </c>
      <c r="P444" s="48">
        <f t="shared" si="34"/>
        <v>0.0015501300621729719</v>
      </c>
      <c r="Q444" s="48">
        <f t="shared" si="31"/>
        <v>0.9162066218706026</v>
      </c>
    </row>
    <row r="445" spans="12:17" ht="15.75">
      <c r="L445" s="48">
        <v>440</v>
      </c>
      <c r="M445" s="48">
        <f t="shared" si="30"/>
        <v>1.3899999999999997</v>
      </c>
      <c r="N445" s="48">
        <f t="shared" si="32"/>
        <v>0.0015288855216066821</v>
      </c>
      <c r="O445" s="48">
        <f t="shared" si="33"/>
        <v>0</v>
      </c>
      <c r="P445" s="48">
        <f t="shared" si="34"/>
        <v>0.0015288855216066821</v>
      </c>
      <c r="Q445" s="48">
        <f t="shared" si="31"/>
        <v>0.9177355073922093</v>
      </c>
    </row>
    <row r="446" spans="12:17" ht="15.75">
      <c r="L446" s="48">
        <v>441</v>
      </c>
      <c r="M446" s="48">
        <f t="shared" si="30"/>
        <v>1.4000000000000004</v>
      </c>
      <c r="N446" s="48">
        <f t="shared" si="32"/>
        <v>0.0015077813514907668</v>
      </c>
      <c r="O446" s="48">
        <f t="shared" si="33"/>
        <v>0</v>
      </c>
      <c r="P446" s="48">
        <f t="shared" si="34"/>
        <v>0.0015077813514907668</v>
      </c>
      <c r="Q446" s="48">
        <f t="shared" si="31"/>
        <v>0.9192432887437001</v>
      </c>
    </row>
    <row r="447" spans="12:17" ht="15.75">
      <c r="L447" s="48">
        <v>442</v>
      </c>
      <c r="M447" s="48">
        <f t="shared" si="30"/>
        <v>1.4100000000000001</v>
      </c>
      <c r="N447" s="48">
        <f t="shared" si="32"/>
        <v>0.0014868198054123205</v>
      </c>
      <c r="O447" s="48">
        <f t="shared" si="33"/>
        <v>0</v>
      </c>
      <c r="P447" s="48">
        <f t="shared" si="34"/>
        <v>0.0014868198054123205</v>
      </c>
      <c r="Q447" s="48">
        <f t="shared" si="31"/>
        <v>0.9207301085491124</v>
      </c>
    </row>
    <row r="448" spans="12:17" ht="15.75">
      <c r="L448" s="48">
        <v>443</v>
      </c>
      <c r="M448" s="48">
        <f t="shared" si="30"/>
        <v>1.42</v>
      </c>
      <c r="N448" s="48">
        <f t="shared" si="32"/>
        <v>0.0014660030632692722</v>
      </c>
      <c r="O448" s="48">
        <f t="shared" si="33"/>
        <v>0</v>
      </c>
      <c r="P448" s="48">
        <f t="shared" si="34"/>
        <v>0.0014660030632692722</v>
      </c>
      <c r="Q448" s="48">
        <f t="shared" si="31"/>
        <v>0.9221961116123817</v>
      </c>
    </row>
    <row r="449" spans="12:17" ht="15.75">
      <c r="L449" s="48">
        <v>444</v>
      </c>
      <c r="M449" s="48">
        <f t="shared" si="30"/>
        <v>1.4299999999999997</v>
      </c>
      <c r="N449" s="48">
        <f t="shared" si="32"/>
        <v>0.001445333231425261</v>
      </c>
      <c r="O449" s="48">
        <f t="shared" si="33"/>
        <v>0</v>
      </c>
      <c r="P449" s="48">
        <f t="shared" si="34"/>
        <v>0.001445333231425261</v>
      </c>
      <c r="Q449" s="48">
        <f t="shared" si="31"/>
        <v>0.923641444843807</v>
      </c>
    </row>
    <row r="450" spans="12:17" ht="15.75">
      <c r="L450" s="48">
        <v>445</v>
      </c>
      <c r="M450" s="48">
        <f t="shared" si="30"/>
        <v>1.4400000000000004</v>
      </c>
      <c r="N450" s="48">
        <f t="shared" si="32"/>
        <v>0.0014248123429063675</v>
      </c>
      <c r="O450" s="48">
        <f t="shared" si="33"/>
        <v>0</v>
      </c>
      <c r="P450" s="48">
        <f t="shared" si="34"/>
        <v>0.0014248123429063675</v>
      </c>
      <c r="Q450" s="48">
        <f t="shared" si="31"/>
        <v>0.9250662571867133</v>
      </c>
    </row>
    <row r="451" spans="12:17" ht="15.75">
      <c r="L451" s="48">
        <v>446</v>
      </c>
      <c r="M451" s="48">
        <f t="shared" si="30"/>
        <v>1.4500000000000002</v>
      </c>
      <c r="N451" s="48">
        <f t="shared" si="32"/>
        <v>0.0014044423576241583</v>
      </c>
      <c r="O451" s="48">
        <f t="shared" si="33"/>
        <v>0</v>
      </c>
      <c r="P451" s="48">
        <f t="shared" si="34"/>
        <v>0.0014044423576241583</v>
      </c>
      <c r="Q451" s="48">
        <f t="shared" si="31"/>
        <v>0.9264706995443375</v>
      </c>
    </row>
    <row r="452" spans="12:17" ht="15.75">
      <c r="L452" s="48">
        <v>447</v>
      </c>
      <c r="M452" s="48">
        <f t="shared" si="30"/>
        <v>1.46</v>
      </c>
      <c r="N452" s="48">
        <f t="shared" si="32"/>
        <v>0.0013842251626381419</v>
      </c>
      <c r="O452" s="48">
        <f t="shared" si="33"/>
        <v>0</v>
      </c>
      <c r="P452" s="48">
        <f t="shared" si="34"/>
        <v>0.0013842251626381419</v>
      </c>
      <c r="Q452" s="48">
        <f t="shared" si="31"/>
        <v>0.9278549247069756</v>
      </c>
    </row>
    <row r="453" spans="12:17" ht="15.75">
      <c r="L453" s="48">
        <v>448</v>
      </c>
      <c r="M453" s="48">
        <f t="shared" si="30"/>
        <v>1.4699999999999998</v>
      </c>
      <c r="N453" s="48">
        <f t="shared" si="32"/>
        <v>0.0013641625724463147</v>
      </c>
      <c r="O453" s="48">
        <f t="shared" si="33"/>
        <v>0</v>
      </c>
      <c r="P453" s="48">
        <f t="shared" si="34"/>
        <v>0.0013641625724463147</v>
      </c>
      <c r="Q453" s="48">
        <f t="shared" si="31"/>
        <v>0.9292190872794219</v>
      </c>
    </row>
    <row r="454" spans="12:17" ht="15.75">
      <c r="L454" s="48">
        <v>449</v>
      </c>
      <c r="M454" s="48">
        <f aca="true" t="shared" si="35" ref="M454:M517">-3+((L454-1)*step)</f>
        <v>1.4800000000000004</v>
      </c>
      <c r="N454" s="48">
        <f t="shared" si="32"/>
        <v>0.0013442563293091236</v>
      </c>
      <c r="O454" s="48">
        <f t="shared" si="33"/>
        <v>0</v>
      </c>
      <c r="P454" s="48">
        <f t="shared" si="34"/>
        <v>0.0013442563293091236</v>
      </c>
      <c r="Q454" s="48">
        <f aca="true" t="shared" si="36" ref="Q454:Q517">NORMSDIST(M454)</f>
        <v>0.930563343608731</v>
      </c>
    </row>
    <row r="455" spans="12:17" ht="15.75">
      <c r="L455" s="48">
        <v>450</v>
      </c>
      <c r="M455" s="48">
        <f t="shared" si="35"/>
        <v>1.4900000000000002</v>
      </c>
      <c r="N455" s="48">
        <f aca="true" t="shared" si="37" ref="N455:N518">IF(OR(M455&gt;L_cutoff,L_cutoff="Minus Infinity"),IF(M455&lt;=U_cutoff,P455,0),0)</f>
        <v>0.0013245081036045159</v>
      </c>
      <c r="O455" s="48">
        <f aca="true" t="shared" si="38" ref="O455:O518">P455-N455</f>
        <v>0</v>
      </c>
      <c r="P455" s="48">
        <f aca="true" t="shared" si="39" ref="P455:P518">Q455-Q454</f>
        <v>0.0013245081036045159</v>
      </c>
      <c r="Q455" s="48">
        <f t="shared" si="36"/>
        <v>0.9318878517123356</v>
      </c>
    </row>
    <row r="456" spans="12:17" ht="15.75">
      <c r="L456" s="48">
        <v>451</v>
      </c>
      <c r="M456" s="48">
        <f t="shared" si="35"/>
        <v>1.5</v>
      </c>
      <c r="N456" s="48">
        <f t="shared" si="37"/>
        <v>0.001304919494213741</v>
      </c>
      <c r="O456" s="48">
        <f t="shared" si="38"/>
        <v>0</v>
      </c>
      <c r="P456" s="48">
        <f t="shared" si="39"/>
        <v>0.001304919494213741</v>
      </c>
      <c r="Q456" s="48">
        <f t="shared" si="36"/>
        <v>0.9331927712065493</v>
      </c>
    </row>
    <row r="457" spans="12:17" ht="15.75">
      <c r="L457" s="48">
        <v>452</v>
      </c>
      <c r="M457" s="48">
        <f t="shared" si="35"/>
        <v>1.5099999999999998</v>
      </c>
      <c r="N457" s="48">
        <f t="shared" si="37"/>
        <v>0.0012854920289369076</v>
      </c>
      <c r="O457" s="48">
        <f t="shared" si="38"/>
        <v>0</v>
      </c>
      <c r="P457" s="48">
        <f t="shared" si="39"/>
        <v>0.0012854920289369076</v>
      </c>
      <c r="Q457" s="48">
        <f t="shared" si="36"/>
        <v>0.9344782632354862</v>
      </c>
    </row>
    <row r="458" spans="12:17" ht="15.75">
      <c r="L458" s="48">
        <v>453</v>
      </c>
      <c r="M458" s="48">
        <f t="shared" si="35"/>
        <v>1.5200000000000005</v>
      </c>
      <c r="N458" s="48">
        <f t="shared" si="37"/>
        <v>0.0012662271649361845</v>
      </c>
      <c r="O458" s="48">
        <f t="shared" si="38"/>
        <v>0</v>
      </c>
      <c r="P458" s="48">
        <f t="shared" si="39"/>
        <v>0.0012662271649361845</v>
      </c>
      <c r="Q458" s="48">
        <f t="shared" si="36"/>
        <v>0.9357444904004224</v>
      </c>
    </row>
    <row r="459" spans="12:17" ht="15.75">
      <c r="L459" s="48">
        <v>454</v>
      </c>
      <c r="M459" s="48">
        <f t="shared" si="35"/>
        <v>1.5300000000000002</v>
      </c>
      <c r="N459" s="48">
        <f t="shared" si="37"/>
        <v>0.0012471262892096435</v>
      </c>
      <c r="O459" s="48">
        <f t="shared" si="38"/>
        <v>0</v>
      </c>
      <c r="P459" s="48">
        <f t="shared" si="39"/>
        <v>0.0012471262892096435</v>
      </c>
      <c r="Q459" s="48">
        <f t="shared" si="36"/>
        <v>0.936991616689632</v>
      </c>
    </row>
    <row r="460" spans="12:17" ht="15.75">
      <c r="L460" s="48">
        <v>455</v>
      </c>
      <c r="M460" s="48">
        <f t="shared" si="35"/>
        <v>1.54</v>
      </c>
      <c r="N460" s="48">
        <f t="shared" si="37"/>
        <v>0.0012281907190919705</v>
      </c>
      <c r="O460" s="48">
        <f t="shared" si="38"/>
        <v>0</v>
      </c>
      <c r="P460" s="48">
        <f t="shared" si="39"/>
        <v>0.0012281907190919705</v>
      </c>
      <c r="Q460" s="48">
        <f t="shared" si="36"/>
        <v>0.938219807408724</v>
      </c>
    </row>
    <row r="461" spans="12:17" ht="15.75">
      <c r="L461" s="48">
        <v>456</v>
      </c>
      <c r="M461" s="48">
        <f t="shared" si="35"/>
        <v>1.5499999999999998</v>
      </c>
      <c r="N461" s="48">
        <f t="shared" si="37"/>
        <v>0.001209421702781821</v>
      </c>
      <c r="O461" s="48">
        <f t="shared" si="38"/>
        <v>0</v>
      </c>
      <c r="P461" s="48">
        <f t="shared" si="39"/>
        <v>0.001209421702781821</v>
      </c>
      <c r="Q461" s="48">
        <f t="shared" si="36"/>
        <v>0.9394292291115058</v>
      </c>
    </row>
    <row r="462" spans="12:17" ht="15.75">
      <c r="L462" s="48">
        <v>457</v>
      </c>
      <c r="M462" s="48">
        <f t="shared" si="35"/>
        <v>1.5600000000000005</v>
      </c>
      <c r="N462" s="48">
        <f t="shared" si="37"/>
        <v>0.0011908204198951555</v>
      </c>
      <c r="O462" s="48">
        <f t="shared" si="38"/>
        <v>0</v>
      </c>
      <c r="P462" s="48">
        <f t="shared" si="39"/>
        <v>0.0011908204198951555</v>
      </c>
      <c r="Q462" s="48">
        <f t="shared" si="36"/>
        <v>0.940620049531401</v>
      </c>
    </row>
    <row r="463" spans="12:17" ht="15.75">
      <c r="L463" s="48">
        <v>458</v>
      </c>
      <c r="M463" s="48">
        <f t="shared" si="35"/>
        <v>1.5700000000000003</v>
      </c>
      <c r="N463" s="48">
        <f t="shared" si="37"/>
        <v>0.001172387982045664</v>
      </c>
      <c r="O463" s="48">
        <f t="shared" si="38"/>
        <v>0</v>
      </c>
      <c r="P463" s="48">
        <f t="shared" si="39"/>
        <v>0.001172387982045664</v>
      </c>
      <c r="Q463" s="48">
        <f t="shared" si="36"/>
        <v>0.9417924375134467</v>
      </c>
    </row>
    <row r="464" spans="12:17" ht="15.75">
      <c r="L464" s="48">
        <v>459</v>
      </c>
      <c r="M464" s="48">
        <f t="shared" si="35"/>
        <v>1.58</v>
      </c>
      <c r="N464" s="48">
        <f t="shared" si="37"/>
        <v>0.0011541254334489492</v>
      </c>
      <c r="O464" s="48">
        <f t="shared" si="38"/>
        <v>0</v>
      </c>
      <c r="P464" s="48">
        <f t="shared" si="39"/>
        <v>0.0011541254334489492</v>
      </c>
      <c r="Q464" s="48">
        <f t="shared" si="36"/>
        <v>0.9429465629468956</v>
      </c>
    </row>
    <row r="465" spans="12:17" ht="15.75">
      <c r="L465" s="48">
        <v>460</v>
      </c>
      <c r="M465" s="48">
        <f t="shared" si="35"/>
        <v>1.5899999999999999</v>
      </c>
      <c r="N465" s="48">
        <f t="shared" si="37"/>
        <v>0.0011360337515505803</v>
      </c>
      <c r="O465" s="48">
        <f t="shared" si="38"/>
        <v>0</v>
      </c>
      <c r="P465" s="48">
        <f t="shared" si="39"/>
        <v>0.0011360337515505803</v>
      </c>
      <c r="Q465" s="48">
        <f t="shared" si="36"/>
        <v>0.9440825966984462</v>
      </c>
    </row>
    <row r="466" spans="12:17" ht="15.75">
      <c r="L466" s="48">
        <v>461</v>
      </c>
      <c r="M466" s="48">
        <f t="shared" si="35"/>
        <v>1.6000000000000005</v>
      </c>
      <c r="N466" s="48">
        <f t="shared" si="37"/>
        <v>0.001118113847678015</v>
      </c>
      <c r="O466" s="48">
        <f t="shared" si="38"/>
        <v>0</v>
      </c>
      <c r="P466" s="48">
        <f t="shared" si="39"/>
        <v>0.001118113847678015</v>
      </c>
      <c r="Q466" s="48">
        <f t="shared" si="36"/>
        <v>0.9452007105461242</v>
      </c>
    </row>
    <row r="467" spans="12:17" ht="15.75">
      <c r="L467" s="48">
        <v>462</v>
      </c>
      <c r="M467" s="48">
        <f t="shared" si="35"/>
        <v>1.6100000000000003</v>
      </c>
      <c r="N467" s="48">
        <f t="shared" si="37"/>
        <v>0.0011003665677148389</v>
      </c>
      <c r="O467" s="48">
        <f t="shared" si="38"/>
        <v>0</v>
      </c>
      <c r="P467" s="48">
        <f t="shared" si="39"/>
        <v>0.0011003665677148389</v>
      </c>
      <c r="Q467" s="48">
        <f t="shared" si="36"/>
        <v>0.946301077113839</v>
      </c>
    </row>
    <row r="468" spans="12:17" ht="15.75">
      <c r="L468" s="48">
        <v>463</v>
      </c>
      <c r="M468" s="48">
        <f t="shared" si="35"/>
        <v>1.62</v>
      </c>
      <c r="N468" s="48">
        <f t="shared" si="37"/>
        <v>0.0010827926927978737</v>
      </c>
      <c r="O468" s="48">
        <f t="shared" si="38"/>
        <v>0</v>
      </c>
      <c r="P468" s="48">
        <f t="shared" si="39"/>
        <v>0.0010827926927978737</v>
      </c>
      <c r="Q468" s="48">
        <f t="shared" si="36"/>
        <v>0.9473838698066369</v>
      </c>
    </row>
    <row r="469" spans="12:17" ht="15.75">
      <c r="L469" s="48">
        <v>464</v>
      </c>
      <c r="M469" s="48">
        <f t="shared" si="35"/>
        <v>1.63</v>
      </c>
      <c r="N469" s="48">
        <f t="shared" si="37"/>
        <v>0.0010653929400337159</v>
      </c>
      <c r="O469" s="48">
        <f t="shared" si="38"/>
        <v>0</v>
      </c>
      <c r="P469" s="48">
        <f t="shared" si="39"/>
        <v>0.0010653929400337159</v>
      </c>
      <c r="Q469" s="48">
        <f t="shared" si="36"/>
        <v>0.9484492627466706</v>
      </c>
    </row>
    <row r="470" spans="12:17" ht="15.75">
      <c r="L470" s="48">
        <v>465</v>
      </c>
      <c r="M470" s="48">
        <f t="shared" si="35"/>
        <v>1.6399999999999997</v>
      </c>
      <c r="N470" s="48">
        <f t="shared" si="37"/>
        <v>0.0010481679632359242</v>
      </c>
      <c r="O470" s="48">
        <f t="shared" si="38"/>
        <v>0</v>
      </c>
      <c r="P470" s="48">
        <f t="shared" si="39"/>
        <v>0.0010481679632359242</v>
      </c>
      <c r="Q470" s="48">
        <f t="shared" si="36"/>
        <v>0.9494974307099066</v>
      </c>
    </row>
    <row r="471" spans="12:17" ht="15.75">
      <c r="L471" s="48">
        <v>466</v>
      </c>
      <c r="M471" s="48">
        <f t="shared" si="35"/>
        <v>1.6500000000000004</v>
      </c>
      <c r="N471" s="48">
        <f t="shared" si="37"/>
        <v>0.0010311183536838575</v>
      </c>
      <c r="O471" s="48">
        <f t="shared" si="38"/>
        <v>0</v>
      </c>
      <c r="P471" s="48">
        <f t="shared" si="39"/>
        <v>0.0010311183536838575</v>
      </c>
      <c r="Q471" s="48">
        <f t="shared" si="36"/>
        <v>0.9505285490635904</v>
      </c>
    </row>
    <row r="472" spans="12:17" ht="15.75">
      <c r="L472" s="48">
        <v>467</v>
      </c>
      <c r="M472" s="48">
        <f t="shared" si="35"/>
        <v>1.6600000000000001</v>
      </c>
      <c r="N472" s="48">
        <f t="shared" si="37"/>
        <v>0.0010142446408971661</v>
      </c>
      <c r="O472" s="48">
        <f t="shared" si="38"/>
        <v>0</v>
      </c>
      <c r="P472" s="48">
        <f t="shared" si="39"/>
        <v>0.0010142446408971661</v>
      </c>
      <c r="Q472" s="48">
        <f t="shared" si="36"/>
        <v>0.9515427937044876</v>
      </c>
    </row>
    <row r="473" spans="12:17" ht="15.75">
      <c r="L473" s="48">
        <v>468</v>
      </c>
      <c r="M473" s="48">
        <f t="shared" si="35"/>
        <v>1.67</v>
      </c>
      <c r="N473" s="48">
        <f t="shared" si="37"/>
        <v>0.0009975472934307117</v>
      </c>
      <c r="O473" s="48">
        <f t="shared" si="38"/>
        <v>0</v>
      </c>
      <c r="P473" s="48">
        <f t="shared" si="39"/>
        <v>0.0009975472934307117</v>
      </c>
      <c r="Q473" s="48">
        <f t="shared" si="36"/>
        <v>0.9525403409979183</v>
      </c>
    </row>
    <row r="474" spans="12:17" ht="15.75">
      <c r="L474" s="48">
        <v>469</v>
      </c>
      <c r="M474" s="48">
        <f t="shared" si="35"/>
        <v>1.6799999999999997</v>
      </c>
      <c r="N474" s="48">
        <f t="shared" si="37"/>
        <v>0.0009810267196855849</v>
      </c>
      <c r="O474" s="48">
        <f t="shared" si="38"/>
        <v>0</v>
      </c>
      <c r="P474" s="48">
        <f t="shared" si="39"/>
        <v>0.0009810267196855849</v>
      </c>
      <c r="Q474" s="48">
        <f t="shared" si="36"/>
        <v>0.9535213677176039</v>
      </c>
    </row>
    <row r="475" spans="12:17" ht="15.75">
      <c r="L475" s="48">
        <v>470</v>
      </c>
      <c r="M475" s="48">
        <f t="shared" si="35"/>
        <v>1.6900000000000004</v>
      </c>
      <c r="N475" s="48">
        <f t="shared" si="37"/>
        <v>0.0009646832687375539</v>
      </c>
      <c r="O475" s="48">
        <f t="shared" si="38"/>
        <v>0</v>
      </c>
      <c r="P475" s="48">
        <f t="shared" si="39"/>
        <v>0.0009646832687375539</v>
      </c>
      <c r="Q475" s="48">
        <f t="shared" si="36"/>
        <v>0.9544860509863414</v>
      </c>
    </row>
    <row r="476" spans="12:17" ht="15.75">
      <c r="L476" s="48">
        <v>471</v>
      </c>
      <c r="M476" s="48">
        <f t="shared" si="35"/>
        <v>1.7000000000000002</v>
      </c>
      <c r="N476" s="48">
        <f t="shared" si="37"/>
        <v>0.000948517231179169</v>
      </c>
      <c r="O476" s="48">
        <f t="shared" si="38"/>
        <v>0</v>
      </c>
      <c r="P476" s="48">
        <f t="shared" si="39"/>
        <v>0.000948517231179169</v>
      </c>
      <c r="Q476" s="48">
        <f t="shared" si="36"/>
        <v>0.9554345682175206</v>
      </c>
    </row>
    <row r="477" spans="12:17" ht="15.75">
      <c r="L477" s="48">
        <v>472</v>
      </c>
      <c r="M477" s="48">
        <f t="shared" si="35"/>
        <v>1.71</v>
      </c>
      <c r="N477" s="48">
        <f t="shared" si="37"/>
        <v>0.0009325288399806286</v>
      </c>
      <c r="O477" s="48">
        <f t="shared" si="38"/>
        <v>0</v>
      </c>
      <c r="P477" s="48">
        <f t="shared" si="39"/>
        <v>0.0009325288399806286</v>
      </c>
      <c r="Q477" s="48">
        <f t="shared" si="36"/>
        <v>0.9563670970575012</v>
      </c>
    </row>
    <row r="478" spans="12:17" ht="15.75">
      <c r="L478" s="48">
        <v>473</v>
      </c>
      <c r="M478" s="48">
        <f t="shared" si="35"/>
        <v>1.7199999999999998</v>
      </c>
      <c r="N478" s="48">
        <f t="shared" si="37"/>
        <v>0.0009167182713605282</v>
      </c>
      <c r="O478" s="48">
        <f t="shared" si="38"/>
        <v>0</v>
      </c>
      <c r="P478" s="48">
        <f t="shared" si="39"/>
        <v>0.0009167182713605282</v>
      </c>
      <c r="Q478" s="48">
        <f t="shared" si="36"/>
        <v>0.9572838153288618</v>
      </c>
    </row>
    <row r="479" spans="12:17" ht="15.75">
      <c r="L479" s="48">
        <v>474</v>
      </c>
      <c r="M479" s="48">
        <f t="shared" si="35"/>
        <v>1.7300000000000004</v>
      </c>
      <c r="N479" s="48">
        <f t="shared" si="37"/>
        <v>0.0009010856456732608</v>
      </c>
      <c r="O479" s="48">
        <f t="shared" si="38"/>
        <v>0</v>
      </c>
      <c r="P479" s="48">
        <f t="shared" si="39"/>
        <v>0.0009010856456732608</v>
      </c>
      <c r="Q479" s="48">
        <f t="shared" si="36"/>
        <v>0.958184900974535</v>
      </c>
    </row>
    <row r="480" spans="12:17" ht="15.75">
      <c r="L480" s="48">
        <v>475</v>
      </c>
      <c r="M480" s="48">
        <f t="shared" si="35"/>
        <v>1.7400000000000002</v>
      </c>
      <c r="N480" s="48">
        <f t="shared" si="37"/>
        <v>0.0008856310283077429</v>
      </c>
      <c r="O480" s="48">
        <f t="shared" si="38"/>
        <v>0</v>
      </c>
      <c r="P480" s="48">
        <f t="shared" si="39"/>
        <v>0.0008856310283077429</v>
      </c>
      <c r="Q480" s="48">
        <f t="shared" si="36"/>
        <v>0.9590705320028428</v>
      </c>
    </row>
    <row r="481" spans="12:17" ht="15.75">
      <c r="L481" s="48">
        <v>476</v>
      </c>
      <c r="M481" s="48">
        <f t="shared" si="35"/>
        <v>1.75</v>
      </c>
      <c r="N481" s="48">
        <f t="shared" si="37"/>
        <v>0.0008703544305982414</v>
      </c>
      <c r="O481" s="48">
        <f t="shared" si="38"/>
        <v>0</v>
      </c>
      <c r="P481" s="48">
        <f t="shared" si="39"/>
        <v>0.0008703544305982414</v>
      </c>
      <c r="Q481" s="48">
        <f t="shared" si="36"/>
        <v>0.959940886433441</v>
      </c>
    </row>
    <row r="482" spans="12:17" ht="15.75">
      <c r="L482" s="48">
        <v>477</v>
      </c>
      <c r="M482" s="48">
        <f t="shared" si="35"/>
        <v>1.7599999999999998</v>
      </c>
      <c r="N482" s="48">
        <f t="shared" si="37"/>
        <v>0.0008552558107470798</v>
      </c>
      <c r="O482" s="48">
        <f t="shared" si="38"/>
        <v>0</v>
      </c>
      <c r="P482" s="48">
        <f t="shared" si="39"/>
        <v>0.0008552558107470798</v>
      </c>
      <c r="Q482" s="48">
        <f t="shared" si="36"/>
        <v>0.9607961422441881</v>
      </c>
    </row>
    <row r="483" spans="12:17" ht="15.75">
      <c r="L483" s="48">
        <v>478</v>
      </c>
      <c r="M483" s="48">
        <f t="shared" si="35"/>
        <v>1.7700000000000005</v>
      </c>
      <c r="N483" s="48">
        <f t="shared" si="37"/>
        <v>0.0008403350747564486</v>
      </c>
      <c r="O483" s="48">
        <f t="shared" si="38"/>
        <v>0</v>
      </c>
      <c r="P483" s="48">
        <f t="shared" si="39"/>
        <v>0.0008403350747564486</v>
      </c>
      <c r="Q483" s="48">
        <f t="shared" si="36"/>
        <v>0.9616364773189445</v>
      </c>
    </row>
    <row r="484" spans="12:17" ht="15.75">
      <c r="L484" s="48">
        <v>479</v>
      </c>
      <c r="M484" s="48">
        <f t="shared" si="35"/>
        <v>1.7800000000000002</v>
      </c>
      <c r="N484" s="48">
        <f t="shared" si="37"/>
        <v>0.0008255920773714287</v>
      </c>
      <c r="O484" s="48">
        <f t="shared" si="38"/>
        <v>0</v>
      </c>
      <c r="P484" s="48">
        <f t="shared" si="39"/>
        <v>0.0008255920773714287</v>
      </c>
      <c r="Q484" s="48">
        <f t="shared" si="36"/>
        <v>0.962462069396316</v>
      </c>
    </row>
    <row r="485" spans="12:17" ht="15.75">
      <c r="L485" s="48">
        <v>480</v>
      </c>
      <c r="M485" s="48">
        <f t="shared" si="35"/>
        <v>1.79</v>
      </c>
      <c r="N485" s="48">
        <f t="shared" si="37"/>
        <v>0.0008110266230314522</v>
      </c>
      <c r="O485" s="48">
        <f t="shared" si="38"/>
        <v>0</v>
      </c>
      <c r="P485" s="48">
        <f t="shared" si="39"/>
        <v>0.0008110266230314522</v>
      </c>
      <c r="Q485" s="48">
        <f t="shared" si="36"/>
        <v>0.9632730960193474</v>
      </c>
    </row>
    <row r="486" spans="12:17" ht="15.75">
      <c r="L486" s="48">
        <v>481</v>
      </c>
      <c r="M486" s="48">
        <f t="shared" si="35"/>
        <v>1.7999999999999998</v>
      </c>
      <c r="N486" s="48">
        <f t="shared" si="37"/>
        <v>0.0007966384668295357</v>
      </c>
      <c r="O486" s="48">
        <f t="shared" si="38"/>
        <v>0</v>
      </c>
      <c r="P486" s="48">
        <f t="shared" si="39"/>
        <v>0.0007966384668295357</v>
      </c>
      <c r="Q486" s="48">
        <f t="shared" si="36"/>
        <v>0.9640697344861769</v>
      </c>
    </row>
    <row r="487" spans="12:17" ht="15.75">
      <c r="L487" s="48">
        <v>482</v>
      </c>
      <c r="M487" s="48">
        <f t="shared" si="35"/>
        <v>1.8100000000000005</v>
      </c>
      <c r="N487" s="48">
        <f t="shared" si="37"/>
        <v>0.000782427315480061</v>
      </c>
      <c r="O487" s="48">
        <f t="shared" si="38"/>
        <v>0</v>
      </c>
      <c r="P487" s="48">
        <f t="shared" si="39"/>
        <v>0.000782427315480061</v>
      </c>
      <c r="Q487" s="48">
        <f t="shared" si="36"/>
        <v>0.964852161801657</v>
      </c>
    </row>
    <row r="488" spans="12:17" ht="15.75">
      <c r="L488" s="48">
        <v>483</v>
      </c>
      <c r="M488" s="48">
        <f t="shared" si="35"/>
        <v>1.8200000000000003</v>
      </c>
      <c r="N488" s="48">
        <f t="shared" si="37"/>
        <v>0.0007683928282926633</v>
      </c>
      <c r="O488" s="48">
        <f t="shared" si="38"/>
        <v>0</v>
      </c>
      <c r="P488" s="48">
        <f t="shared" si="39"/>
        <v>0.0007683928282926633</v>
      </c>
      <c r="Q488" s="48">
        <f t="shared" si="36"/>
        <v>0.9656205546299497</v>
      </c>
    </row>
    <row r="489" spans="12:17" ht="15.75">
      <c r="L489" s="48">
        <v>484</v>
      </c>
      <c r="M489" s="48">
        <f t="shared" si="35"/>
        <v>1.83</v>
      </c>
      <c r="N489" s="48">
        <f t="shared" si="37"/>
        <v>0.0007545346181525581</v>
      </c>
      <c r="O489" s="48">
        <f t="shared" si="38"/>
        <v>0</v>
      </c>
      <c r="P489" s="48">
        <f t="shared" si="39"/>
        <v>0.0007545346181525581</v>
      </c>
      <c r="Q489" s="48">
        <f t="shared" si="36"/>
        <v>0.9663750892481022</v>
      </c>
    </row>
    <row r="490" spans="12:17" ht="15.75">
      <c r="L490" s="48">
        <v>485</v>
      </c>
      <c r="M490" s="48">
        <f t="shared" si="35"/>
        <v>1.8399999999999999</v>
      </c>
      <c r="N490" s="48">
        <f t="shared" si="37"/>
        <v>0.0007408522525065298</v>
      </c>
      <c r="O490" s="48">
        <f t="shared" si="38"/>
        <v>0</v>
      </c>
      <c r="P490" s="48">
        <f t="shared" si="39"/>
        <v>0.0007408522525065298</v>
      </c>
      <c r="Q490" s="48">
        <f t="shared" si="36"/>
        <v>0.9671159415006088</v>
      </c>
    </row>
    <row r="491" spans="12:17" ht="15.75">
      <c r="L491" s="48">
        <v>486</v>
      </c>
      <c r="M491" s="48">
        <f t="shared" si="35"/>
        <v>1.8500000000000005</v>
      </c>
      <c r="N491" s="48">
        <f t="shared" si="37"/>
        <v>0.0007273452543535841</v>
      </c>
      <c r="O491" s="48">
        <f t="shared" si="38"/>
        <v>0</v>
      </c>
      <c r="P491" s="48">
        <f t="shared" si="39"/>
        <v>0.0007273452543535841</v>
      </c>
      <c r="Q491" s="48">
        <f t="shared" si="36"/>
        <v>0.9678432867549623</v>
      </c>
    </row>
    <row r="492" spans="12:17" ht="15.75">
      <c r="L492" s="48">
        <v>487</v>
      </c>
      <c r="M492" s="48">
        <f t="shared" si="35"/>
        <v>1.8600000000000003</v>
      </c>
      <c r="N492" s="48">
        <f t="shared" si="37"/>
        <v>0.0007140131032388197</v>
      </c>
      <c r="O492" s="48">
        <f t="shared" si="38"/>
        <v>0</v>
      </c>
      <c r="P492" s="48">
        <f t="shared" si="39"/>
        <v>0.0007140131032388197</v>
      </c>
      <c r="Q492" s="48">
        <f t="shared" si="36"/>
        <v>0.9685572998582012</v>
      </c>
    </row>
    <row r="493" spans="12:17" ht="15.75">
      <c r="L493" s="48">
        <v>488</v>
      </c>
      <c r="M493" s="48">
        <f t="shared" si="35"/>
        <v>1.87</v>
      </c>
      <c r="N493" s="48">
        <f t="shared" si="37"/>
        <v>0.0007008552362527398</v>
      </c>
      <c r="O493" s="48">
        <f t="shared" si="38"/>
        <v>0</v>
      </c>
      <c r="P493" s="48">
        <f t="shared" si="39"/>
        <v>0.0007008552362527398</v>
      </c>
      <c r="Q493" s="48">
        <f t="shared" si="36"/>
        <v>0.9692581550944539</v>
      </c>
    </row>
    <row r="494" spans="12:17" ht="15.75">
      <c r="L494" s="48">
        <v>489</v>
      </c>
      <c r="M494" s="48">
        <f t="shared" si="35"/>
        <v>1.88</v>
      </c>
      <c r="N494" s="48">
        <f t="shared" si="37"/>
        <v>0.0006878710490320072</v>
      </c>
      <c r="O494" s="48">
        <f t="shared" si="38"/>
        <v>0</v>
      </c>
      <c r="P494" s="48">
        <f t="shared" si="39"/>
        <v>0.0006878710490320072</v>
      </c>
      <c r="Q494" s="48">
        <f t="shared" si="36"/>
        <v>0.9699460261434859</v>
      </c>
    </row>
    <row r="495" spans="12:17" ht="15.75">
      <c r="L495" s="48">
        <v>490</v>
      </c>
      <c r="M495" s="48">
        <f t="shared" si="35"/>
        <v>1.8899999999999997</v>
      </c>
      <c r="N495" s="48">
        <f t="shared" si="37"/>
        <v>0.0006750598967615318</v>
      </c>
      <c r="O495" s="48">
        <f t="shared" si="38"/>
        <v>0</v>
      </c>
      <c r="P495" s="48">
        <f t="shared" si="39"/>
        <v>0.0006750598967615318</v>
      </c>
      <c r="Q495" s="48">
        <f t="shared" si="36"/>
        <v>0.9706210860402474</v>
      </c>
    </row>
    <row r="496" spans="12:17" ht="15.75">
      <c r="L496" s="48">
        <v>491</v>
      </c>
      <c r="M496" s="48">
        <f t="shared" si="35"/>
        <v>1.9000000000000004</v>
      </c>
      <c r="N496" s="48">
        <f t="shared" si="37"/>
        <v>0.0006624210951801102</v>
      </c>
      <c r="O496" s="48">
        <f t="shared" si="38"/>
        <v>0</v>
      </c>
      <c r="P496" s="48">
        <f t="shared" si="39"/>
        <v>0.0006624210951801102</v>
      </c>
      <c r="Q496" s="48">
        <f t="shared" si="36"/>
        <v>0.9712835071354275</v>
      </c>
    </row>
    <row r="497" spans="12:17" ht="15.75">
      <c r="L497" s="48">
        <v>492</v>
      </c>
      <c r="M497" s="48">
        <f t="shared" si="35"/>
        <v>1.9100000000000001</v>
      </c>
      <c r="N497" s="48">
        <f t="shared" si="37"/>
        <v>0.000649953921585622</v>
      </c>
      <c r="O497" s="48">
        <f t="shared" si="38"/>
        <v>0</v>
      </c>
      <c r="P497" s="48">
        <f t="shared" si="39"/>
        <v>0.000649953921585622</v>
      </c>
      <c r="Q497" s="48">
        <f t="shared" si="36"/>
        <v>0.9719334610570132</v>
      </c>
    </row>
    <row r="498" spans="12:17" ht="15.75">
      <c r="L498" s="48">
        <v>493</v>
      </c>
      <c r="M498" s="48">
        <f t="shared" si="35"/>
        <v>1.92</v>
      </c>
      <c r="N498" s="48">
        <f t="shared" si="37"/>
        <v>0.000637657615841003</v>
      </c>
      <c r="O498" s="48">
        <f t="shared" si="38"/>
        <v>0</v>
      </c>
      <c r="P498" s="48">
        <f t="shared" si="39"/>
        <v>0.000637657615841003</v>
      </c>
      <c r="Q498" s="48">
        <f t="shared" si="36"/>
        <v>0.9725711186728542</v>
      </c>
    </row>
    <row r="499" spans="12:17" ht="15.75">
      <c r="L499" s="48">
        <v>494</v>
      </c>
      <c r="M499" s="48">
        <f t="shared" si="35"/>
        <v>1.9299999999999997</v>
      </c>
      <c r="N499" s="48">
        <f t="shared" si="37"/>
        <v>0.0006255313813789964</v>
      </c>
      <c r="O499" s="48">
        <f t="shared" si="38"/>
        <v>0</v>
      </c>
      <c r="P499" s="48">
        <f t="shared" si="39"/>
        <v>0.0006255313813789964</v>
      </c>
      <c r="Q499" s="48">
        <f t="shared" si="36"/>
        <v>0.9731966500542332</v>
      </c>
    </row>
    <row r="500" spans="12:17" ht="15.75">
      <c r="L500" s="48">
        <v>495</v>
      </c>
      <c r="M500" s="48">
        <f t="shared" si="35"/>
        <v>1.9400000000000004</v>
      </c>
      <c r="N500" s="48">
        <f t="shared" si="37"/>
        <v>0.0006135743862075715</v>
      </c>
      <c r="O500" s="48">
        <f t="shared" si="38"/>
        <v>0</v>
      </c>
      <c r="P500" s="48">
        <f t="shared" si="39"/>
        <v>0.0006135743862075715</v>
      </c>
      <c r="Q500" s="48">
        <f t="shared" si="36"/>
        <v>0.9738102244404407</v>
      </c>
    </row>
    <row r="501" spans="12:17" ht="15.75">
      <c r="L501" s="48">
        <v>496</v>
      </c>
      <c r="M501" s="48">
        <f t="shared" si="35"/>
        <v>1.9500000000000002</v>
      </c>
      <c r="N501" s="48">
        <f t="shared" si="37"/>
        <v>0.0006017857639122326</v>
      </c>
      <c r="O501" s="48">
        <f t="shared" si="38"/>
        <v>0</v>
      </c>
      <c r="P501" s="48">
        <f t="shared" si="39"/>
        <v>0.0006017857639122326</v>
      </c>
      <c r="Q501" s="48">
        <f t="shared" si="36"/>
        <v>0.974412010204353</v>
      </c>
    </row>
    <row r="502" spans="12:17" ht="15.75">
      <c r="L502" s="48">
        <v>497</v>
      </c>
      <c r="M502" s="48">
        <f t="shared" si="35"/>
        <v>1.96</v>
      </c>
      <c r="N502" s="48">
        <f t="shared" si="37"/>
        <v>0.0005901646146575512</v>
      </c>
      <c r="O502" s="48">
        <f t="shared" si="38"/>
        <v>0</v>
      </c>
      <c r="P502" s="48">
        <f t="shared" si="39"/>
        <v>0.0005901646146575512</v>
      </c>
      <c r="Q502" s="48">
        <f t="shared" si="36"/>
        <v>0.9750021748190105</v>
      </c>
    </row>
    <row r="503" spans="12:17" ht="15.75">
      <c r="L503" s="48">
        <v>498</v>
      </c>
      <c r="M503" s="48">
        <f t="shared" si="35"/>
        <v>1.9699999999999998</v>
      </c>
      <c r="N503" s="48">
        <f t="shared" si="37"/>
        <v>0.0005787100061849237</v>
      </c>
      <c r="O503" s="48">
        <f t="shared" si="38"/>
        <v>0</v>
      </c>
      <c r="P503" s="48">
        <f t="shared" si="39"/>
        <v>0.0005787100061849237</v>
      </c>
      <c r="Q503" s="48">
        <f t="shared" si="36"/>
        <v>0.9755808848251954</v>
      </c>
    </row>
    <row r="504" spans="12:17" ht="15.75">
      <c r="L504" s="48">
        <v>499</v>
      </c>
      <c r="M504" s="48">
        <f t="shared" si="35"/>
        <v>1.9800000000000004</v>
      </c>
      <c r="N504" s="48">
        <f t="shared" si="37"/>
        <v>0.0005674209748082193</v>
      </c>
      <c r="O504" s="48">
        <f t="shared" si="38"/>
        <v>0</v>
      </c>
      <c r="P504" s="48">
        <f t="shared" si="39"/>
        <v>0.0005674209748082193</v>
      </c>
      <c r="Q504" s="48">
        <f t="shared" si="36"/>
        <v>0.9761483058000037</v>
      </c>
    </row>
    <row r="505" spans="12:17" ht="15.75">
      <c r="L505" s="48">
        <v>500</v>
      </c>
      <c r="M505" s="48">
        <f t="shared" si="35"/>
        <v>1.9900000000000002</v>
      </c>
      <c r="N505" s="48">
        <f t="shared" si="37"/>
        <v>0.0005562965264052089</v>
      </c>
      <c r="O505" s="48">
        <f t="shared" si="38"/>
        <v>0</v>
      </c>
      <c r="P505" s="48">
        <f t="shared" si="39"/>
        <v>0.0005562965264052089</v>
      </c>
      <c r="Q505" s="48">
        <f t="shared" si="36"/>
        <v>0.9767046023264089</v>
      </c>
    </row>
    <row r="506" spans="12:17" ht="15.75">
      <c r="L506" s="48">
        <v>501</v>
      </c>
      <c r="M506" s="48">
        <f t="shared" si="35"/>
        <v>2</v>
      </c>
      <c r="N506" s="48">
        <f t="shared" si="37"/>
        <v>0.0005453356374042206</v>
      </c>
      <c r="O506" s="48">
        <f t="shared" si="38"/>
        <v>0</v>
      </c>
      <c r="P506" s="48">
        <f t="shared" si="39"/>
        <v>0.0005453356374042206</v>
      </c>
      <c r="Q506" s="48">
        <f t="shared" si="36"/>
        <v>0.9772499379638131</v>
      </c>
    </row>
    <row r="507" spans="12:17" ht="15.75">
      <c r="L507" s="48">
        <v>502</v>
      </c>
      <c r="M507" s="48">
        <f t="shared" si="35"/>
        <v>2.01</v>
      </c>
      <c r="N507" s="48">
        <f t="shared" si="37"/>
        <v>0.0005345372557676864</v>
      </c>
      <c r="O507" s="48">
        <f t="shared" si="38"/>
        <v>0</v>
      </c>
      <c r="P507" s="48">
        <f t="shared" si="39"/>
        <v>0.0005345372557676864</v>
      </c>
      <c r="Q507" s="48">
        <f t="shared" si="36"/>
        <v>0.9777844752195808</v>
      </c>
    </row>
    <row r="508" spans="12:17" ht="15.75">
      <c r="L508" s="48">
        <v>503</v>
      </c>
      <c r="M508" s="48">
        <f t="shared" si="35"/>
        <v>2.0200000000000005</v>
      </c>
      <c r="N508" s="48">
        <f t="shared" si="37"/>
        <v>0.0005239003019684718</v>
      </c>
      <c r="O508" s="48">
        <f t="shared" si="38"/>
        <v>0</v>
      </c>
      <c r="P508" s="48">
        <f t="shared" si="39"/>
        <v>0.0005239003019684718</v>
      </c>
      <c r="Q508" s="48">
        <f t="shared" si="36"/>
        <v>0.9783083755215493</v>
      </c>
    </row>
    <row r="509" spans="12:17" ht="15.75">
      <c r="L509" s="48">
        <v>504</v>
      </c>
      <c r="M509" s="48">
        <f t="shared" si="35"/>
        <v>2.0300000000000002</v>
      </c>
      <c r="N509" s="48">
        <f t="shared" si="37"/>
        <v>0.0005134236699623207</v>
      </c>
      <c r="O509" s="48">
        <f t="shared" si="38"/>
        <v>0</v>
      </c>
      <c r="P509" s="48">
        <f t="shared" si="39"/>
        <v>0.0005134236699623207</v>
      </c>
      <c r="Q509" s="48">
        <f t="shared" si="36"/>
        <v>0.9788217991915116</v>
      </c>
    </row>
    <row r="510" spans="12:17" ht="15.75">
      <c r="L510" s="48">
        <v>505</v>
      </c>
      <c r="M510" s="48">
        <f t="shared" si="35"/>
        <v>2.04</v>
      </c>
      <c r="N510" s="48">
        <f t="shared" si="37"/>
        <v>0.0005031062281527499</v>
      </c>
      <c r="O510" s="48">
        <f t="shared" si="38"/>
        <v>0</v>
      </c>
      <c r="P510" s="48">
        <f t="shared" si="39"/>
        <v>0.0005031062281527499</v>
      </c>
      <c r="Q510" s="48">
        <f t="shared" si="36"/>
        <v>0.9793249054196643</v>
      </c>
    </row>
    <row r="511" spans="12:17" ht="15.75">
      <c r="L511" s="48">
        <v>506</v>
      </c>
      <c r="M511" s="48">
        <f t="shared" si="35"/>
        <v>2.05</v>
      </c>
      <c r="N511" s="48">
        <f t="shared" si="37"/>
        <v>0.0004929468203503928</v>
      </c>
      <c r="O511" s="48">
        <f t="shared" si="38"/>
        <v>0</v>
      </c>
      <c r="P511" s="48">
        <f t="shared" si="39"/>
        <v>0.0004929468203503928</v>
      </c>
      <c r="Q511" s="48">
        <f t="shared" si="36"/>
        <v>0.9798178522400147</v>
      </c>
    </row>
    <row r="512" spans="12:17" ht="15.75">
      <c r="L512" s="48">
        <v>507</v>
      </c>
      <c r="M512" s="48">
        <f t="shared" si="35"/>
        <v>2.0600000000000005</v>
      </c>
      <c r="N512" s="48">
        <f t="shared" si="37"/>
        <v>0.00048294426672468305</v>
      </c>
      <c r="O512" s="48">
        <f t="shared" si="38"/>
        <v>0</v>
      </c>
      <c r="P512" s="48">
        <f t="shared" si="39"/>
        <v>0.00048294426672468305</v>
      </c>
      <c r="Q512" s="48">
        <f t="shared" si="36"/>
        <v>0.9803007965067394</v>
      </c>
    </row>
    <row r="513" spans="12:17" ht="15.75">
      <c r="L513" s="48">
        <v>508</v>
      </c>
      <c r="M513" s="48">
        <f t="shared" si="35"/>
        <v>2.0700000000000003</v>
      </c>
      <c r="N513" s="48">
        <f t="shared" si="37"/>
        <v>0.0004730973647477654</v>
      </c>
      <c r="O513" s="48">
        <f t="shared" si="38"/>
        <v>0</v>
      </c>
      <c r="P513" s="48">
        <f t="shared" si="39"/>
        <v>0.0004730973647477654</v>
      </c>
      <c r="Q513" s="48">
        <f t="shared" si="36"/>
        <v>0.9807738938714872</v>
      </c>
    </row>
    <row r="514" spans="12:17" ht="15.75">
      <c r="L514" s="48">
        <v>509</v>
      </c>
      <c r="M514" s="48">
        <f t="shared" si="35"/>
        <v>2.08</v>
      </c>
      <c r="N514" s="48">
        <f t="shared" si="37"/>
        <v>0.0004634048901323018</v>
      </c>
      <c r="O514" s="48">
        <f t="shared" si="38"/>
        <v>0</v>
      </c>
      <c r="P514" s="48">
        <f t="shared" si="39"/>
        <v>0.0004634048901323018</v>
      </c>
      <c r="Q514" s="48">
        <f t="shared" si="36"/>
        <v>0.9812372987616195</v>
      </c>
    </row>
    <row r="515" spans="12:17" ht="15.75">
      <c r="L515" s="48">
        <v>510</v>
      </c>
      <c r="M515" s="48">
        <f t="shared" si="35"/>
        <v>2.09</v>
      </c>
      <c r="N515" s="48">
        <f t="shared" si="37"/>
        <v>0.000453865597758063</v>
      </c>
      <c r="O515" s="48">
        <f t="shared" si="38"/>
        <v>0</v>
      </c>
      <c r="P515" s="48">
        <f t="shared" si="39"/>
        <v>0.000453865597758063</v>
      </c>
      <c r="Q515" s="48">
        <f t="shared" si="36"/>
        <v>0.9816911643593775</v>
      </c>
    </row>
    <row r="516" spans="12:17" ht="15.75">
      <c r="L516" s="48">
        <v>511</v>
      </c>
      <c r="M516" s="48">
        <f t="shared" si="35"/>
        <v>2.1000000000000005</v>
      </c>
      <c r="N516" s="48">
        <f t="shared" si="37"/>
        <v>0.0004444782225926369</v>
      </c>
      <c r="O516" s="48">
        <f t="shared" si="38"/>
        <v>0</v>
      </c>
      <c r="P516" s="48">
        <f t="shared" si="39"/>
        <v>0.0004444782225926369</v>
      </c>
      <c r="Q516" s="48">
        <f t="shared" si="36"/>
        <v>0.9821356425819702</v>
      </c>
    </row>
    <row r="517" spans="12:17" ht="15.75">
      <c r="L517" s="48">
        <v>512</v>
      </c>
      <c r="M517" s="48">
        <f t="shared" si="35"/>
        <v>2.1100000000000003</v>
      </c>
      <c r="N517" s="48">
        <f t="shared" si="37"/>
        <v>0.0004352414806018112</v>
      </c>
      <c r="O517" s="48">
        <f t="shared" si="38"/>
        <v>0</v>
      </c>
      <c r="P517" s="48">
        <f t="shared" si="39"/>
        <v>0.0004352414806018112</v>
      </c>
      <c r="Q517" s="48">
        <f t="shared" si="36"/>
        <v>0.982570884062572</v>
      </c>
    </row>
    <row r="518" spans="12:17" ht="15.75">
      <c r="L518" s="48">
        <v>513</v>
      </c>
      <c r="M518" s="48">
        <f aca="true" t="shared" si="40" ref="M518:M581">-3+((L518-1)*step)</f>
        <v>2.12</v>
      </c>
      <c r="N518" s="48">
        <f t="shared" si="37"/>
        <v>0.0004261540696504085</v>
      </c>
      <c r="O518" s="48">
        <f t="shared" si="38"/>
        <v>0</v>
      </c>
      <c r="P518" s="48">
        <f t="shared" si="39"/>
        <v>0.0004261540696504085</v>
      </c>
      <c r="Q518" s="48">
        <f aca="true" t="shared" si="41" ref="Q518:Q581">NORMSDIST(M518)</f>
        <v>0.9829970381322224</v>
      </c>
    </row>
    <row r="519" spans="12:17" ht="15.75">
      <c r="L519" s="48">
        <v>514</v>
      </c>
      <c r="M519" s="48">
        <f t="shared" si="40"/>
        <v>2.13</v>
      </c>
      <c r="N519" s="48">
        <f aca="true" t="shared" si="42" ref="N519:N582">IF(OR(M519&gt;L_cutoff,L_cutoff="Minus Infinity"),IF(M519&lt;=U_cutoff,P519,0),0)</f>
        <v>0.0004172146703942392</v>
      </c>
      <c r="O519" s="48">
        <f aca="true" t="shared" si="43" ref="O519:O582">P519-N519</f>
        <v>0</v>
      </c>
      <c r="P519" s="48">
        <f aca="true" t="shared" si="44" ref="P519:P582">Q519-Q518</f>
        <v>0.0004172146703942392</v>
      </c>
      <c r="Q519" s="48">
        <f t="shared" si="41"/>
        <v>0.9834142528026166</v>
      </c>
    </row>
    <row r="520" spans="12:17" ht="15.75">
      <c r="L520" s="48">
        <v>515</v>
      </c>
      <c r="M520" s="48">
        <f t="shared" si="40"/>
        <v>2.1399999999999997</v>
      </c>
      <c r="N520" s="48">
        <f t="shared" si="42"/>
        <v>0.00040842194716106395</v>
      </c>
      <c r="O520" s="48">
        <f t="shared" si="43"/>
        <v>0</v>
      </c>
      <c r="P520" s="48">
        <f t="shared" si="44"/>
        <v>0.00040842194716106395</v>
      </c>
      <c r="Q520" s="48">
        <f t="shared" si="41"/>
        <v>0.9838226747497777</v>
      </c>
    </row>
    <row r="521" spans="12:17" ht="15.75">
      <c r="L521" s="48">
        <v>516</v>
      </c>
      <c r="M521" s="48">
        <f t="shared" si="40"/>
        <v>2.1500000000000004</v>
      </c>
      <c r="N521" s="48">
        <f t="shared" si="42"/>
        <v>0.0003997745488217852</v>
      </c>
      <c r="O521" s="48">
        <f t="shared" si="43"/>
        <v>0</v>
      </c>
      <c r="P521" s="48">
        <f t="shared" si="44"/>
        <v>0.0003997745488217852</v>
      </c>
      <c r="Q521" s="48">
        <f t="shared" si="41"/>
        <v>0.9842224492985995</v>
      </c>
    </row>
    <row r="522" spans="12:17" ht="15.75">
      <c r="L522" s="48">
        <v>517</v>
      </c>
      <c r="M522" s="48">
        <f t="shared" si="40"/>
        <v>2.16</v>
      </c>
      <c r="N522" s="48">
        <f t="shared" si="42"/>
        <v>0.0003912711096508703</v>
      </c>
      <c r="O522" s="48">
        <f t="shared" si="43"/>
        <v>0</v>
      </c>
      <c r="P522" s="48">
        <f t="shared" si="44"/>
        <v>0.0003912711096508703</v>
      </c>
      <c r="Q522" s="48">
        <f t="shared" si="41"/>
        <v>0.9846137204082503</v>
      </c>
    </row>
    <row r="523" spans="12:17" ht="15.75">
      <c r="L523" s="48">
        <v>518</v>
      </c>
      <c r="M523" s="48">
        <f t="shared" si="40"/>
        <v>2.17</v>
      </c>
      <c r="N523" s="48">
        <f t="shared" si="42"/>
        <v>0.0003829102501765602</v>
      </c>
      <c r="O523" s="48">
        <f t="shared" si="43"/>
        <v>0</v>
      </c>
      <c r="P523" s="48">
        <f t="shared" si="44"/>
        <v>0.0003829102501765602</v>
      </c>
      <c r="Q523" s="48">
        <f t="shared" si="41"/>
        <v>0.9849966306584269</v>
      </c>
    </row>
    <row r="524" spans="12:17" ht="15.75">
      <c r="L524" s="48">
        <v>519</v>
      </c>
      <c r="M524" s="48">
        <f t="shared" si="40"/>
        <v>2.1799999999999997</v>
      </c>
      <c r="N524" s="48">
        <f t="shared" si="42"/>
        <v>0.0003746905780172005</v>
      </c>
      <c r="O524" s="48">
        <f t="shared" si="43"/>
        <v>0</v>
      </c>
      <c r="P524" s="48">
        <f t="shared" si="44"/>
        <v>0.0003746905780172005</v>
      </c>
      <c r="Q524" s="48">
        <f t="shared" si="41"/>
        <v>0.9853713212364441</v>
      </c>
    </row>
    <row r="525" spans="12:17" ht="15.75">
      <c r="L525" s="48">
        <v>520</v>
      </c>
      <c r="M525" s="48">
        <f t="shared" si="40"/>
        <v>2.1900000000000004</v>
      </c>
      <c r="N525" s="48">
        <f t="shared" si="42"/>
        <v>0.00036661068871024494</v>
      </c>
      <c r="O525" s="48">
        <f t="shared" si="43"/>
        <v>0</v>
      </c>
      <c r="P525" s="48">
        <f t="shared" si="44"/>
        <v>0.00036661068871024494</v>
      </c>
      <c r="Q525" s="48">
        <f t="shared" si="41"/>
        <v>0.9857379319251544</v>
      </c>
    </row>
    <row r="526" spans="12:17" ht="15.75">
      <c r="L526" s="48">
        <v>521</v>
      </c>
      <c r="M526" s="48">
        <f t="shared" si="40"/>
        <v>2.2</v>
      </c>
      <c r="N526" s="48">
        <f t="shared" si="42"/>
        <v>0.0003586691665257158</v>
      </c>
      <c r="O526" s="48">
        <f t="shared" si="43"/>
        <v>0</v>
      </c>
      <c r="P526" s="48">
        <f t="shared" si="44"/>
        <v>0.0003586691665257158</v>
      </c>
      <c r="Q526" s="48">
        <f t="shared" si="41"/>
        <v>0.9860966010916801</v>
      </c>
    </row>
    <row r="527" spans="12:17" ht="15.75">
      <c r="L527" s="48">
        <v>522</v>
      </c>
      <c r="M527" s="48">
        <f t="shared" si="40"/>
        <v>2.21</v>
      </c>
      <c r="N527" s="48">
        <f t="shared" si="42"/>
        <v>0.00035086458526978337</v>
      </c>
      <c r="O527" s="48">
        <f t="shared" si="43"/>
        <v>0</v>
      </c>
      <c r="P527" s="48">
        <f t="shared" si="44"/>
        <v>0.00035086458526978337</v>
      </c>
      <c r="Q527" s="48">
        <f t="shared" si="41"/>
        <v>0.9864474656769499</v>
      </c>
    </row>
    <row r="528" spans="12:17" ht="15.75">
      <c r="L528" s="48">
        <v>523</v>
      </c>
      <c r="M528" s="48">
        <f t="shared" si="40"/>
        <v>2.2199999999999998</v>
      </c>
      <c r="N528" s="48">
        <f t="shared" si="42"/>
        <v>0.0003431955090759109</v>
      </c>
      <c r="O528" s="48">
        <f t="shared" si="43"/>
        <v>0</v>
      </c>
      <c r="P528" s="48">
        <f t="shared" si="44"/>
        <v>0.0003431955090759109</v>
      </c>
      <c r="Q528" s="48">
        <f t="shared" si="41"/>
        <v>0.9867906611860258</v>
      </c>
    </row>
    <row r="529" spans="12:17" ht="15.75">
      <c r="L529" s="48">
        <v>524</v>
      </c>
      <c r="M529" s="48">
        <f t="shared" si="40"/>
        <v>2.2300000000000004</v>
      </c>
      <c r="N529" s="48">
        <f t="shared" si="42"/>
        <v>0.00033566049318312086</v>
      </c>
      <c r="O529" s="48">
        <f t="shared" si="43"/>
        <v>0</v>
      </c>
      <c r="P529" s="48">
        <f t="shared" si="44"/>
        <v>0.00033566049318312086</v>
      </c>
      <c r="Q529" s="48">
        <f t="shared" si="41"/>
        <v>0.9871263216792089</v>
      </c>
    </row>
    <row r="530" spans="12:17" ht="15.75">
      <c r="L530" s="48">
        <v>525</v>
      </c>
      <c r="M530" s="48">
        <f t="shared" si="40"/>
        <v>2.24</v>
      </c>
      <c r="N530" s="48">
        <f t="shared" si="42"/>
        <v>0.0003282580847016048</v>
      </c>
      <c r="O530" s="48">
        <f t="shared" si="43"/>
        <v>0</v>
      </c>
      <c r="P530" s="48">
        <f t="shared" si="44"/>
        <v>0.0003282580847016048</v>
      </c>
      <c r="Q530" s="48">
        <f t="shared" si="41"/>
        <v>0.9874545797639105</v>
      </c>
    </row>
    <row r="531" spans="12:17" ht="15.75">
      <c r="L531" s="48">
        <v>526</v>
      </c>
      <c r="M531" s="48">
        <f t="shared" si="40"/>
        <v>2.25</v>
      </c>
      <c r="N531" s="48">
        <f t="shared" si="42"/>
        <v>0.00032098682336689777</v>
      </c>
      <c r="O531" s="48">
        <f t="shared" si="43"/>
        <v>0</v>
      </c>
      <c r="P531" s="48">
        <f t="shared" si="44"/>
        <v>0.00032098682336689777</v>
      </c>
      <c r="Q531" s="48">
        <f t="shared" si="41"/>
        <v>0.9877755665872774</v>
      </c>
    </row>
    <row r="532" spans="12:17" ht="15.75">
      <c r="L532" s="48">
        <v>527</v>
      </c>
      <c r="M532" s="48">
        <f t="shared" si="40"/>
        <v>2.26</v>
      </c>
      <c r="N532" s="48">
        <f t="shared" si="42"/>
        <v>0.00031384524227895394</v>
      </c>
      <c r="O532" s="48">
        <f t="shared" si="43"/>
        <v>0</v>
      </c>
      <c r="P532" s="48">
        <f t="shared" si="44"/>
        <v>0.00031384524227895394</v>
      </c>
      <c r="Q532" s="48">
        <f t="shared" si="41"/>
        <v>0.9880894118295563</v>
      </c>
    </row>
    <row r="533" spans="12:17" ht="15.75">
      <c r="L533" s="48">
        <v>528</v>
      </c>
      <c r="M533" s="48">
        <f t="shared" si="40"/>
        <v>2.2700000000000005</v>
      </c>
      <c r="N533" s="48">
        <f t="shared" si="42"/>
        <v>0.0003068318686301197</v>
      </c>
      <c r="O533" s="48">
        <f t="shared" si="43"/>
        <v>0</v>
      </c>
      <c r="P533" s="48">
        <f t="shared" si="44"/>
        <v>0.0003068318686301197</v>
      </c>
      <c r="Q533" s="48">
        <f t="shared" si="41"/>
        <v>0.9883962436981865</v>
      </c>
    </row>
    <row r="534" spans="12:17" ht="15.75">
      <c r="L534" s="48">
        <v>529</v>
      </c>
      <c r="M534" s="48">
        <f t="shared" si="40"/>
        <v>2.2800000000000002</v>
      </c>
      <c r="N534" s="48">
        <f t="shared" si="42"/>
        <v>0.00029994522441889604</v>
      </c>
      <c r="O534" s="48">
        <f t="shared" si="43"/>
        <v>0</v>
      </c>
      <c r="P534" s="48">
        <f t="shared" si="44"/>
        <v>0.00029994522441889604</v>
      </c>
      <c r="Q534" s="48">
        <f t="shared" si="41"/>
        <v>0.9886961889226054</v>
      </c>
    </row>
    <row r="535" spans="12:17" ht="15.75">
      <c r="L535" s="48">
        <v>530</v>
      </c>
      <c r="M535" s="48">
        <f t="shared" si="40"/>
        <v>2.29</v>
      </c>
      <c r="N535" s="48">
        <f t="shared" si="42"/>
        <v>0.00029318382715071145</v>
      </c>
      <c r="O535" s="48">
        <f t="shared" si="43"/>
        <v>0</v>
      </c>
      <c r="P535" s="48">
        <f t="shared" si="44"/>
        <v>0.00029318382715071145</v>
      </c>
      <c r="Q535" s="48">
        <f t="shared" si="41"/>
        <v>0.9889893727497561</v>
      </c>
    </row>
    <row r="536" spans="12:17" ht="15.75">
      <c r="L536" s="48">
        <v>531</v>
      </c>
      <c r="M536" s="48">
        <f t="shared" si="40"/>
        <v>2.3</v>
      </c>
      <c r="N536" s="48">
        <f t="shared" si="42"/>
        <v>0.00028654619052470576</v>
      </c>
      <c r="O536" s="48">
        <f t="shared" si="43"/>
        <v>0</v>
      </c>
      <c r="P536" s="48">
        <f t="shared" si="44"/>
        <v>0.00028654619052470576</v>
      </c>
      <c r="Q536" s="48">
        <f t="shared" si="41"/>
        <v>0.9892759189402808</v>
      </c>
    </row>
    <row r="537" spans="12:17" ht="15.75">
      <c r="L537" s="48">
        <v>532</v>
      </c>
      <c r="M537" s="48">
        <f t="shared" si="40"/>
        <v>2.3100000000000005</v>
      </c>
      <c r="N537" s="48">
        <f t="shared" si="42"/>
        <v>0.00028003082510774657</v>
      </c>
      <c r="O537" s="48">
        <f t="shared" si="43"/>
        <v>0</v>
      </c>
      <c r="P537" s="48">
        <f t="shared" si="44"/>
        <v>0.00028003082510774657</v>
      </c>
      <c r="Q537" s="48">
        <f t="shared" si="41"/>
        <v>0.9895559497653885</v>
      </c>
    </row>
    <row r="538" spans="12:17" ht="15.75">
      <c r="L538" s="48">
        <v>533</v>
      </c>
      <c r="M538" s="48">
        <f t="shared" si="40"/>
        <v>2.3200000000000003</v>
      </c>
      <c r="N538" s="48">
        <f t="shared" si="42"/>
        <v>0.0002736362389940128</v>
      </c>
      <c r="O538" s="48">
        <f t="shared" si="43"/>
        <v>0</v>
      </c>
      <c r="P538" s="48">
        <f t="shared" si="44"/>
        <v>0.0002736362389940128</v>
      </c>
      <c r="Q538" s="48">
        <f t="shared" si="41"/>
        <v>0.9898295860043825</v>
      </c>
    </row>
    <row r="539" spans="12:17" ht="15.75">
      <c r="L539" s="48">
        <v>534</v>
      </c>
      <c r="M539" s="48">
        <f t="shared" si="40"/>
        <v>2.33</v>
      </c>
      <c r="N539" s="48">
        <f t="shared" si="42"/>
        <v>0.00026736093845147746</v>
      </c>
      <c r="O539" s="48">
        <f t="shared" si="43"/>
        <v>0</v>
      </c>
      <c r="P539" s="48">
        <f t="shared" si="44"/>
        <v>0.00026736093845147746</v>
      </c>
      <c r="Q539" s="48">
        <f t="shared" si="41"/>
        <v>0.990096946942834</v>
      </c>
    </row>
    <row r="540" spans="12:17" ht="15.75">
      <c r="L540" s="48">
        <v>535</v>
      </c>
      <c r="M540" s="48">
        <f t="shared" si="40"/>
        <v>2.34</v>
      </c>
      <c r="N540" s="48">
        <f t="shared" si="42"/>
        <v>0.00026120342855406875</v>
      </c>
      <c r="O540" s="48">
        <f t="shared" si="43"/>
        <v>0</v>
      </c>
      <c r="P540" s="48">
        <f t="shared" si="44"/>
        <v>0.00026120342855406875</v>
      </c>
      <c r="Q540" s="48">
        <f t="shared" si="41"/>
        <v>0.9903581503713881</v>
      </c>
    </row>
    <row r="541" spans="12:17" ht="15.75">
      <c r="L541" s="48">
        <v>536</v>
      </c>
      <c r="M541" s="48">
        <f t="shared" si="40"/>
        <v>2.3500000000000005</v>
      </c>
      <c r="N541" s="48">
        <f t="shared" si="42"/>
        <v>0.0002551622138003973</v>
      </c>
      <c r="O541" s="48">
        <f t="shared" si="43"/>
        <v>0</v>
      </c>
      <c r="P541" s="48">
        <f t="shared" si="44"/>
        <v>0.0002551622138003973</v>
      </c>
      <c r="Q541" s="48">
        <f t="shared" si="41"/>
        <v>0.9906133125851885</v>
      </c>
    </row>
    <row r="542" spans="12:17" ht="15.75">
      <c r="L542" s="48">
        <v>537</v>
      </c>
      <c r="M542" s="48">
        <f t="shared" si="40"/>
        <v>2.3600000000000003</v>
      </c>
      <c r="N542" s="48">
        <f t="shared" si="42"/>
        <v>0.00024923579871760637</v>
      </c>
      <c r="O542" s="48">
        <f t="shared" si="43"/>
        <v>0</v>
      </c>
      <c r="P542" s="48">
        <f t="shared" si="44"/>
        <v>0.00024923579871760637</v>
      </c>
      <c r="Q542" s="48">
        <f t="shared" si="41"/>
        <v>0.9908625483839061</v>
      </c>
    </row>
    <row r="543" spans="12:17" ht="15.75">
      <c r="L543" s="48">
        <v>538</v>
      </c>
      <c r="M543" s="48">
        <f t="shared" si="40"/>
        <v>2.37</v>
      </c>
      <c r="N543" s="48">
        <f t="shared" si="42"/>
        <v>0.00024342268845312098</v>
      </c>
      <c r="O543" s="48">
        <f t="shared" si="43"/>
        <v>0</v>
      </c>
      <c r="P543" s="48">
        <f t="shared" si="44"/>
        <v>0.00024342268845312098</v>
      </c>
      <c r="Q543" s="48">
        <f t="shared" si="41"/>
        <v>0.9911059710723592</v>
      </c>
    </row>
    <row r="544" spans="12:17" ht="15.75">
      <c r="L544" s="48">
        <v>539</v>
      </c>
      <c r="M544" s="48">
        <f t="shared" si="40"/>
        <v>2.38</v>
      </c>
      <c r="N544" s="48">
        <f t="shared" si="42"/>
        <v>0.00023772138935052034</v>
      </c>
      <c r="O544" s="48">
        <f t="shared" si="43"/>
        <v>0</v>
      </c>
      <c r="P544" s="48">
        <f t="shared" si="44"/>
        <v>0.00023772138935052034</v>
      </c>
      <c r="Q544" s="48">
        <f t="shared" si="41"/>
        <v>0.9913436924617097</v>
      </c>
    </row>
    <row r="545" spans="12:17" ht="15.75">
      <c r="L545" s="48">
        <v>540</v>
      </c>
      <c r="M545" s="48">
        <f t="shared" si="40"/>
        <v>2.3899999999999997</v>
      </c>
      <c r="N545" s="48">
        <f t="shared" si="42"/>
        <v>0.0002321304095117549</v>
      </c>
      <c r="O545" s="48">
        <f t="shared" si="43"/>
        <v>0</v>
      </c>
      <c r="P545" s="48">
        <f t="shared" si="44"/>
        <v>0.0002321304095117549</v>
      </c>
      <c r="Q545" s="48">
        <f t="shared" si="41"/>
        <v>0.9915758228712215</v>
      </c>
    </row>
    <row r="546" spans="12:17" ht="15.75">
      <c r="L546" s="48">
        <v>541</v>
      </c>
      <c r="M546" s="48">
        <f t="shared" si="40"/>
        <v>2.4000000000000004</v>
      </c>
      <c r="N546" s="48">
        <f t="shared" si="42"/>
        <v>0.00022664825934692878</v>
      </c>
      <c r="O546" s="48">
        <f t="shared" si="43"/>
        <v>0</v>
      </c>
      <c r="P546" s="48">
        <f t="shared" si="44"/>
        <v>0.00022664825934692878</v>
      </c>
      <c r="Q546" s="48">
        <f t="shared" si="41"/>
        <v>0.9918024711305684</v>
      </c>
    </row>
    <row r="547" spans="12:17" ht="15.75">
      <c r="L547" s="48">
        <v>542</v>
      </c>
      <c r="M547" s="48">
        <f t="shared" si="40"/>
        <v>2.41</v>
      </c>
      <c r="N547" s="48">
        <f t="shared" si="42"/>
        <v>0.00022127345210742888</v>
      </c>
      <c r="O547" s="48">
        <f t="shared" si="43"/>
        <v>0</v>
      </c>
      <c r="P547" s="48">
        <f t="shared" si="44"/>
        <v>0.00022127345210742888</v>
      </c>
      <c r="Q547" s="48">
        <f t="shared" si="41"/>
        <v>0.9920237445826758</v>
      </c>
    </row>
    <row r="548" spans="12:17" ht="15.75">
      <c r="L548" s="48">
        <v>543</v>
      </c>
      <c r="M548" s="48">
        <f t="shared" si="40"/>
        <v>2.42</v>
      </c>
      <c r="N548" s="48">
        <f t="shared" si="42"/>
        <v>0.0002160045044078407</v>
      </c>
      <c r="O548" s="48">
        <f t="shared" si="43"/>
        <v>0</v>
      </c>
      <c r="P548" s="48">
        <f t="shared" si="44"/>
        <v>0.0002160045044078407</v>
      </c>
      <c r="Q548" s="48">
        <f t="shared" si="41"/>
        <v>0.9922397490870837</v>
      </c>
    </row>
    <row r="549" spans="12:17" ht="15.75">
      <c r="L549" s="48">
        <v>544</v>
      </c>
      <c r="M549" s="48">
        <f t="shared" si="40"/>
        <v>2.4299999999999997</v>
      </c>
      <c r="N549" s="48">
        <f t="shared" si="42"/>
        <v>0.0002108399367316549</v>
      </c>
      <c r="O549" s="48">
        <f t="shared" si="43"/>
        <v>0</v>
      </c>
      <c r="P549" s="48">
        <f t="shared" si="44"/>
        <v>0.0002108399367316549</v>
      </c>
      <c r="Q549" s="48">
        <f t="shared" si="41"/>
        <v>0.9924505890238153</v>
      </c>
    </row>
    <row r="550" spans="12:17" ht="15.75">
      <c r="L550" s="48">
        <v>545</v>
      </c>
      <c r="M550" s="48">
        <f t="shared" si="40"/>
        <v>2.4400000000000004</v>
      </c>
      <c r="N550" s="48">
        <f t="shared" si="42"/>
        <v>0.0002057782739239844</v>
      </c>
      <c r="O550" s="48">
        <f t="shared" si="43"/>
        <v>0</v>
      </c>
      <c r="P550" s="48">
        <f t="shared" si="44"/>
        <v>0.0002057782739239844</v>
      </c>
      <c r="Q550" s="48">
        <f t="shared" si="41"/>
        <v>0.9926563672977393</v>
      </c>
    </row>
    <row r="551" spans="12:17" ht="15.75">
      <c r="L551" s="48">
        <v>546</v>
      </c>
      <c r="M551" s="48">
        <f t="shared" si="40"/>
        <v>2.45</v>
      </c>
      <c r="N551" s="48">
        <f t="shared" si="42"/>
        <v>0.00020081804567073647</v>
      </c>
      <c r="O551" s="48">
        <f t="shared" si="43"/>
        <v>0</v>
      </c>
      <c r="P551" s="48">
        <f t="shared" si="44"/>
        <v>0.00020081804567073647</v>
      </c>
      <c r="Q551" s="48">
        <f t="shared" si="41"/>
        <v>0.99285718534341</v>
      </c>
    </row>
    <row r="552" spans="12:17" ht="15.75">
      <c r="L552" s="48">
        <v>547</v>
      </c>
      <c r="M552" s="48">
        <f t="shared" si="40"/>
        <v>2.46</v>
      </c>
      <c r="N552" s="48">
        <f t="shared" si="42"/>
        <v>0.00019595778696324118</v>
      </c>
      <c r="O552" s="48">
        <f t="shared" si="43"/>
        <v>0</v>
      </c>
      <c r="P552" s="48">
        <f t="shared" si="44"/>
        <v>0.00019595778696324118</v>
      </c>
      <c r="Q552" s="48">
        <f t="shared" si="41"/>
        <v>0.9930531431303733</v>
      </c>
    </row>
    <row r="553" spans="12:17" ht="15.75">
      <c r="L553" s="48">
        <v>548</v>
      </c>
      <c r="M553" s="48">
        <f t="shared" si="40"/>
        <v>2.4699999999999998</v>
      </c>
      <c r="N553" s="48">
        <f t="shared" si="42"/>
        <v>0.0001911960385488909</v>
      </c>
      <c r="O553" s="48">
        <f t="shared" si="43"/>
        <v>0</v>
      </c>
      <c r="P553" s="48">
        <f t="shared" si="44"/>
        <v>0.0001911960385488909</v>
      </c>
      <c r="Q553" s="48">
        <f t="shared" si="41"/>
        <v>0.9932443391689222</v>
      </c>
    </row>
    <row r="554" spans="12:17" ht="15.75">
      <c r="L554" s="48">
        <v>549</v>
      </c>
      <c r="M554" s="48">
        <f t="shared" si="40"/>
        <v>2.4800000000000004</v>
      </c>
      <c r="N554" s="48">
        <f t="shared" si="42"/>
        <v>0.00018653134736956734</v>
      </c>
      <c r="O554" s="48">
        <f t="shared" si="43"/>
        <v>0</v>
      </c>
      <c r="P554" s="48">
        <f t="shared" si="44"/>
        <v>0.00018653134736956734</v>
      </c>
      <c r="Q554" s="48">
        <f t="shared" si="41"/>
        <v>0.9934308705162918</v>
      </c>
    </row>
    <row r="555" spans="12:17" ht="15.75">
      <c r="L555" s="48">
        <v>550</v>
      </c>
      <c r="M555" s="48">
        <f t="shared" si="40"/>
        <v>2.49</v>
      </c>
      <c r="N555" s="48">
        <f t="shared" si="42"/>
        <v>0.00018196226698397044</v>
      </c>
      <c r="O555" s="48">
        <f t="shared" si="43"/>
        <v>0</v>
      </c>
      <c r="P555" s="48">
        <f t="shared" si="44"/>
        <v>0.00018196226698397044</v>
      </c>
      <c r="Q555" s="48">
        <f t="shared" si="41"/>
        <v>0.9936128327832757</v>
      </c>
    </row>
    <row r="556" spans="12:17" ht="15.75">
      <c r="L556" s="48">
        <v>551</v>
      </c>
      <c r="M556" s="48">
        <f t="shared" si="40"/>
        <v>2.5</v>
      </c>
      <c r="N556" s="48">
        <f t="shared" si="42"/>
        <v>0.00017748735797862292</v>
      </c>
      <c r="O556" s="48">
        <f t="shared" si="43"/>
        <v>0</v>
      </c>
      <c r="P556" s="48">
        <f t="shared" si="44"/>
        <v>0.00017748735797862292</v>
      </c>
      <c r="Q556" s="48">
        <f t="shared" si="41"/>
        <v>0.9937903201412543</v>
      </c>
    </row>
    <row r="557" spans="12:17" ht="15.75">
      <c r="L557" s="48">
        <v>552</v>
      </c>
      <c r="M557" s="48">
        <f t="shared" si="40"/>
        <v>2.51</v>
      </c>
      <c r="N557" s="48">
        <f t="shared" si="42"/>
        <v>0.00017310518836433086</v>
      </c>
      <c r="O557" s="48">
        <f t="shared" si="43"/>
        <v>0</v>
      </c>
      <c r="P557" s="48">
        <f t="shared" si="44"/>
        <v>0.00017310518836433086</v>
      </c>
      <c r="Q557" s="48">
        <f t="shared" si="41"/>
        <v>0.9939634253296187</v>
      </c>
    </row>
    <row r="558" spans="12:17" ht="15.75">
      <c r="L558" s="48">
        <v>553</v>
      </c>
      <c r="M558" s="48">
        <f t="shared" si="40"/>
        <v>2.5200000000000005</v>
      </c>
      <c r="N558" s="48">
        <f t="shared" si="42"/>
        <v>0.0001688143339589887</v>
      </c>
      <c r="O558" s="48">
        <f t="shared" si="43"/>
        <v>0</v>
      </c>
      <c r="P558" s="48">
        <f t="shared" si="44"/>
        <v>0.0001688143339589887</v>
      </c>
      <c r="Q558" s="48">
        <f t="shared" si="41"/>
        <v>0.9941322396635777</v>
      </c>
    </row>
    <row r="559" spans="12:17" ht="15.75">
      <c r="L559" s="48">
        <v>554</v>
      </c>
      <c r="M559" s="48">
        <f t="shared" si="40"/>
        <v>2.5300000000000002</v>
      </c>
      <c r="N559" s="48">
        <f t="shared" si="42"/>
        <v>0.00016461337875794957</v>
      </c>
      <c r="O559" s="48">
        <f t="shared" si="43"/>
        <v>0</v>
      </c>
      <c r="P559" s="48">
        <f t="shared" si="44"/>
        <v>0.00016461337875794957</v>
      </c>
      <c r="Q559" s="48">
        <f t="shared" si="41"/>
        <v>0.9942968530423356</v>
      </c>
    </row>
    <row r="560" spans="12:17" ht="15.75">
      <c r="L560" s="48">
        <v>555</v>
      </c>
      <c r="M560" s="48">
        <f t="shared" si="40"/>
        <v>2.54</v>
      </c>
      <c r="N560" s="48">
        <f t="shared" si="42"/>
        <v>0.00016050091529029586</v>
      </c>
      <c r="O560" s="48">
        <f t="shared" si="43"/>
        <v>0</v>
      </c>
      <c r="P560" s="48">
        <f t="shared" si="44"/>
        <v>0.00016050091529029586</v>
      </c>
      <c r="Q560" s="48">
        <f t="shared" si="41"/>
        <v>0.9944573539576259</v>
      </c>
    </row>
    <row r="561" spans="12:17" ht="15.75">
      <c r="L561" s="48">
        <v>556</v>
      </c>
      <c r="M561" s="48">
        <f t="shared" si="40"/>
        <v>2.55</v>
      </c>
      <c r="N561" s="48">
        <f t="shared" si="42"/>
        <v>0.00015647554496278637</v>
      </c>
      <c r="O561" s="48">
        <f t="shared" si="43"/>
        <v>0</v>
      </c>
      <c r="P561" s="48">
        <f t="shared" si="44"/>
        <v>0.00015647554496278637</v>
      </c>
      <c r="Q561" s="48">
        <f t="shared" si="41"/>
        <v>0.9946138295025887</v>
      </c>
    </row>
    <row r="562" spans="12:17" ht="15.75">
      <c r="L562" s="48">
        <v>557</v>
      </c>
      <c r="M562" s="48">
        <f t="shared" si="40"/>
        <v>2.5600000000000005</v>
      </c>
      <c r="N562" s="48">
        <f t="shared" si="42"/>
        <v>0.00015253587839059168</v>
      </c>
      <c r="O562" s="48">
        <f t="shared" si="43"/>
        <v>0</v>
      </c>
      <c r="P562" s="48">
        <f t="shared" si="44"/>
        <v>0.00015253587839059168</v>
      </c>
      <c r="Q562" s="48">
        <f t="shared" si="41"/>
        <v>0.9947663653809793</v>
      </c>
    </row>
    <row r="563" spans="12:17" ht="15.75">
      <c r="L563" s="48">
        <v>558</v>
      </c>
      <c r="M563" s="48">
        <f t="shared" si="40"/>
        <v>2.5700000000000003</v>
      </c>
      <c r="N563" s="48">
        <f t="shared" si="42"/>
        <v>0.00014868053571470696</v>
      </c>
      <c r="O563" s="48">
        <f t="shared" si="43"/>
        <v>0</v>
      </c>
      <c r="P563" s="48">
        <f t="shared" si="44"/>
        <v>0.00014868053571470696</v>
      </c>
      <c r="Q563" s="48">
        <f t="shared" si="41"/>
        <v>0.994915045916694</v>
      </c>
    </row>
    <row r="564" spans="12:17" ht="15.75">
      <c r="L564" s="48">
        <v>559</v>
      </c>
      <c r="M564" s="48">
        <f t="shared" si="40"/>
        <v>2.58</v>
      </c>
      <c r="N564" s="48">
        <f t="shared" si="42"/>
        <v>0.0001449081469073743</v>
      </c>
      <c r="O564" s="48">
        <f t="shared" si="43"/>
        <v>0</v>
      </c>
      <c r="P564" s="48">
        <f t="shared" si="44"/>
        <v>0.0001449081469073743</v>
      </c>
      <c r="Q564" s="48">
        <f t="shared" si="41"/>
        <v>0.9950599540636014</v>
      </c>
    </row>
    <row r="565" spans="12:17" ht="15.75">
      <c r="L565" s="48">
        <v>560</v>
      </c>
      <c r="M565" s="48">
        <f t="shared" si="40"/>
        <v>2.59</v>
      </c>
      <c r="N565" s="48">
        <f t="shared" si="42"/>
        <v>0.00014121735206507058</v>
      </c>
      <c r="O565" s="48">
        <f t="shared" si="43"/>
        <v>0</v>
      </c>
      <c r="P565" s="48">
        <f t="shared" si="44"/>
        <v>0.00014121735206507058</v>
      </c>
      <c r="Q565" s="48">
        <f t="shared" si="41"/>
        <v>0.9952011714156664</v>
      </c>
    </row>
    <row r="566" spans="12:17" ht="15.75">
      <c r="L566" s="48">
        <v>561</v>
      </c>
      <c r="M566" s="48">
        <f t="shared" si="40"/>
        <v>2.6000000000000005</v>
      </c>
      <c r="N566" s="48">
        <f t="shared" si="42"/>
        <v>0.00013760680168817263</v>
      </c>
      <c r="O566" s="48">
        <f t="shared" si="43"/>
        <v>0</v>
      </c>
      <c r="P566" s="48">
        <f t="shared" si="44"/>
        <v>0.00013760680168817263</v>
      </c>
      <c r="Q566" s="48">
        <f t="shared" si="41"/>
        <v>0.9953387782173546</v>
      </c>
    </row>
    <row r="567" spans="12:17" ht="15.75">
      <c r="L567" s="48">
        <v>562</v>
      </c>
      <c r="M567" s="48">
        <f t="shared" si="40"/>
        <v>2.6100000000000003</v>
      </c>
      <c r="N567" s="48">
        <f t="shared" si="42"/>
        <v>0.00013407515694907612</v>
      </c>
      <c r="O567" s="48">
        <f t="shared" si="43"/>
        <v>0</v>
      </c>
      <c r="P567" s="48">
        <f t="shared" si="44"/>
        <v>0.00013407515694907612</v>
      </c>
      <c r="Q567" s="48">
        <f t="shared" si="41"/>
        <v>0.9954728533743037</v>
      </c>
    </row>
    <row r="568" spans="12:17" ht="15.75">
      <c r="L568" s="48">
        <v>563</v>
      </c>
      <c r="M568" s="48">
        <f t="shared" si="40"/>
        <v>2.62</v>
      </c>
      <c r="N568" s="48">
        <f t="shared" si="42"/>
        <v>0.00013062108994810195</v>
      </c>
      <c r="O568" s="48">
        <f t="shared" si="43"/>
        <v>0</v>
      </c>
      <c r="P568" s="48">
        <f t="shared" si="44"/>
        <v>0.00013062108994810195</v>
      </c>
      <c r="Q568" s="48">
        <f t="shared" si="41"/>
        <v>0.9956034744642518</v>
      </c>
    </row>
    <row r="569" spans="12:17" ht="15.75">
      <c r="L569" s="48">
        <v>564</v>
      </c>
      <c r="M569" s="48">
        <f t="shared" si="40"/>
        <v>2.63</v>
      </c>
      <c r="N569" s="48">
        <f t="shared" si="42"/>
        <v>0.00012724328395741225</v>
      </c>
      <c r="O569" s="48">
        <f t="shared" si="43"/>
        <v>0</v>
      </c>
      <c r="P569" s="48">
        <f t="shared" si="44"/>
        <v>0.00012724328395741225</v>
      </c>
      <c r="Q569" s="48">
        <f t="shared" si="41"/>
        <v>0.9957307177482092</v>
      </c>
    </row>
    <row r="570" spans="12:17" ht="15.75">
      <c r="L570" s="48">
        <v>565</v>
      </c>
      <c r="M570" s="48">
        <f t="shared" si="40"/>
        <v>2.6399999999999997</v>
      </c>
      <c r="N570" s="48">
        <f t="shared" si="42"/>
        <v>0.00012394043365282492</v>
      </c>
      <c r="O570" s="48">
        <f t="shared" si="43"/>
        <v>0</v>
      </c>
      <c r="P570" s="48">
        <f t="shared" si="44"/>
        <v>0.00012394043365282492</v>
      </c>
      <c r="Q570" s="48">
        <f t="shared" si="41"/>
        <v>0.995854658181862</v>
      </c>
    </row>
    <row r="571" spans="12:17" ht="15.75">
      <c r="L571" s="48">
        <v>566</v>
      </c>
      <c r="M571" s="48">
        <f t="shared" si="40"/>
        <v>2.6500000000000004</v>
      </c>
      <c r="N571" s="48">
        <f t="shared" si="42"/>
        <v>0.00012071124533497013</v>
      </c>
      <c r="O571" s="48">
        <f t="shared" si="43"/>
        <v>0</v>
      </c>
      <c r="P571" s="48">
        <f t="shared" si="44"/>
        <v>0.00012071124533497013</v>
      </c>
      <c r="Q571" s="48">
        <f t="shared" si="41"/>
        <v>0.995975369427197</v>
      </c>
    </row>
    <row r="572" spans="12:17" ht="15.75">
      <c r="L572" s="48">
        <v>567</v>
      </c>
      <c r="M572" s="48">
        <f t="shared" si="40"/>
        <v>2.66</v>
      </c>
      <c r="N572" s="48">
        <f t="shared" si="42"/>
        <v>0.00011755443713756808</v>
      </c>
      <c r="O572" s="48">
        <f t="shared" si="43"/>
        <v>0</v>
      </c>
      <c r="P572" s="48">
        <f t="shared" si="44"/>
        <v>0.00011755443713756808</v>
      </c>
      <c r="Q572" s="48">
        <f t="shared" si="41"/>
        <v>0.9960929238643346</v>
      </c>
    </row>
    <row r="573" spans="12:17" ht="15.75">
      <c r="L573" s="48">
        <v>568</v>
      </c>
      <c r="M573" s="48">
        <f t="shared" si="40"/>
        <v>2.67</v>
      </c>
      <c r="N573" s="48">
        <f t="shared" si="42"/>
        <v>0.00011446873922549283</v>
      </c>
      <c r="O573" s="48">
        <f t="shared" si="43"/>
        <v>0</v>
      </c>
      <c r="P573" s="48">
        <f t="shared" si="44"/>
        <v>0.00011446873922549283</v>
      </c>
      <c r="Q573" s="48">
        <f t="shared" si="41"/>
        <v>0.9962073926035601</v>
      </c>
    </row>
    <row r="574" spans="12:17" ht="15.75">
      <c r="L574" s="48">
        <v>569</v>
      </c>
      <c r="M574" s="48">
        <f t="shared" si="40"/>
        <v>2.6799999999999997</v>
      </c>
      <c r="N574" s="48">
        <f t="shared" si="42"/>
        <v>0.0001114528939819559</v>
      </c>
      <c r="O574" s="48">
        <f t="shared" si="43"/>
        <v>0</v>
      </c>
      <c r="P574" s="48">
        <f t="shared" si="44"/>
        <v>0.0001114528939819559</v>
      </c>
      <c r="Q574" s="48">
        <f t="shared" si="41"/>
        <v>0.996318845497542</v>
      </c>
    </row>
    <row r="575" spans="12:17" ht="15.75">
      <c r="L575" s="48">
        <v>570</v>
      </c>
      <c r="M575" s="48">
        <f t="shared" si="40"/>
        <v>2.6900000000000004</v>
      </c>
      <c r="N575" s="48">
        <f t="shared" si="42"/>
        <v>0.0001085056561829223</v>
      </c>
      <c r="O575" s="48">
        <f t="shared" si="43"/>
        <v>0</v>
      </c>
      <c r="P575" s="48">
        <f t="shared" si="44"/>
        <v>0.0001085056561829223</v>
      </c>
      <c r="Q575" s="48">
        <f t="shared" si="41"/>
        <v>0.9964273511537249</v>
      </c>
    </row>
    <row r="576" spans="12:17" ht="15.75">
      <c r="L576" s="48">
        <v>571</v>
      </c>
      <c r="M576" s="48">
        <f t="shared" si="40"/>
        <v>2.7</v>
      </c>
      <c r="N576" s="48">
        <f t="shared" si="42"/>
        <v>0.00010562579316375498</v>
      </c>
      <c r="O576" s="48">
        <f t="shared" si="43"/>
        <v>0</v>
      </c>
      <c r="P576" s="48">
        <f t="shared" si="44"/>
        <v>0.00010562579316375498</v>
      </c>
      <c r="Q576" s="48">
        <f t="shared" si="41"/>
        <v>0.9965329769468887</v>
      </c>
    </row>
    <row r="577" spans="12:17" ht="15.75">
      <c r="L577" s="48">
        <v>572</v>
      </c>
      <c r="M577" s="48">
        <f t="shared" si="40"/>
        <v>2.71</v>
      </c>
      <c r="N577" s="48">
        <f t="shared" si="42"/>
        <v>0.00010281208497253669</v>
      </c>
      <c r="O577" s="48">
        <f t="shared" si="43"/>
        <v>0</v>
      </c>
      <c r="P577" s="48">
        <f t="shared" si="44"/>
        <v>0.00010281208497253669</v>
      </c>
      <c r="Q577" s="48">
        <f t="shared" si="41"/>
        <v>0.9966357890318612</v>
      </c>
    </row>
    <row r="578" spans="12:17" ht="15.75">
      <c r="L578" s="48">
        <v>573</v>
      </c>
      <c r="M578" s="48">
        <f t="shared" si="40"/>
        <v>2.7199999999999998</v>
      </c>
      <c r="N578" s="48">
        <f t="shared" si="42"/>
        <v>0.00010006332451439892</v>
      </c>
      <c r="O578" s="48">
        <f t="shared" si="43"/>
        <v>0</v>
      </c>
      <c r="P578" s="48">
        <f t="shared" si="44"/>
        <v>0.00010006332451439892</v>
      </c>
      <c r="Q578" s="48">
        <f t="shared" si="41"/>
        <v>0.9967358523563756</v>
      </c>
    </row>
    <row r="579" spans="12:17" ht="15.75">
      <c r="L579" s="48">
        <v>574</v>
      </c>
      <c r="M579" s="48">
        <f t="shared" si="40"/>
        <v>2.7300000000000004</v>
      </c>
      <c r="N579" s="48">
        <f t="shared" si="42"/>
        <v>9.73783176857479E-05</v>
      </c>
      <c r="O579" s="48">
        <f t="shared" si="43"/>
        <v>0</v>
      </c>
      <c r="P579" s="48">
        <f t="shared" si="44"/>
        <v>9.73783176857479E-05</v>
      </c>
      <c r="Q579" s="48">
        <f t="shared" si="41"/>
        <v>0.9968332306740614</v>
      </c>
    </row>
    <row r="580" spans="12:17" ht="15.75">
      <c r="L580" s="48">
        <v>575</v>
      </c>
      <c r="M580" s="48">
        <f t="shared" si="40"/>
        <v>2.74</v>
      </c>
      <c r="N580" s="48">
        <f t="shared" si="42"/>
        <v>9.475588349761033E-05</v>
      </c>
      <c r="O580" s="48">
        <f t="shared" si="43"/>
        <v>0</v>
      </c>
      <c r="P580" s="48">
        <f t="shared" si="44"/>
        <v>9.475588349761033E-05</v>
      </c>
      <c r="Q580" s="48">
        <f t="shared" si="41"/>
        <v>0.996927986557559</v>
      </c>
    </row>
    <row r="581" spans="12:17" ht="15.75">
      <c r="L581" s="48">
        <v>576</v>
      </c>
      <c r="M581" s="48">
        <f t="shared" si="40"/>
        <v>2.75</v>
      </c>
      <c r="N581" s="48">
        <f t="shared" si="42"/>
        <v>9.219485419087459E-05</v>
      </c>
      <c r="O581" s="48">
        <f t="shared" si="43"/>
        <v>0</v>
      </c>
      <c r="P581" s="48">
        <f t="shared" si="44"/>
        <v>9.219485419087459E-05</v>
      </c>
      <c r="Q581" s="48">
        <f t="shared" si="41"/>
        <v>0.9970201814117499</v>
      </c>
    </row>
    <row r="582" spans="12:17" ht="15.75">
      <c r="L582" s="48">
        <v>577</v>
      </c>
      <c r="M582" s="48">
        <f aca="true" t="shared" si="45" ref="M582:M606">-3+((L582-1)*step)</f>
        <v>2.76</v>
      </c>
      <c r="N582" s="48">
        <f t="shared" si="42"/>
        <v>8.969407533920837E-05</v>
      </c>
      <c r="O582" s="48">
        <f t="shared" si="43"/>
        <v>0</v>
      </c>
      <c r="P582" s="48">
        <f t="shared" si="44"/>
        <v>8.969407533920837E-05</v>
      </c>
      <c r="Q582" s="48">
        <f aca="true" t="shared" si="46" ref="Q582:Q606">NORMSDIST(M582)</f>
        <v>0.9971098754870891</v>
      </c>
    </row>
    <row r="583" spans="12:17" ht="15.75">
      <c r="L583" s="48">
        <v>578</v>
      </c>
      <c r="M583" s="48">
        <f t="shared" si="45"/>
        <v>2.7700000000000005</v>
      </c>
      <c r="N583" s="48">
        <f aca="true" t="shared" si="47" ref="N583:N606">IF(OR(M583&gt;L_cutoff,L_cutoff="Minus Infinity"),IF(M583&lt;=U_cutoff,P583,0),0)</f>
        <v>8.725240594564809E-05</v>
      </c>
      <c r="O583" s="48">
        <f aca="true" t="shared" si="48" ref="O583:O606">P583-N583</f>
        <v>0</v>
      </c>
      <c r="P583" s="48">
        <f aca="true" t="shared" si="49" ref="P583:P606">Q583-Q582</f>
        <v>8.725240594564809E-05</v>
      </c>
      <c r="Q583" s="48">
        <f t="shared" si="46"/>
        <v>0.9971971278930347</v>
      </c>
    </row>
    <row r="584" spans="12:17" ht="15.75">
      <c r="L584" s="48">
        <v>579</v>
      </c>
      <c r="M584" s="48">
        <f t="shared" si="45"/>
        <v>2.7800000000000002</v>
      </c>
      <c r="N584" s="48">
        <f t="shared" si="47"/>
        <v>8.486871852786404E-05</v>
      </c>
      <c r="O584" s="48">
        <f t="shared" si="48"/>
        <v>0</v>
      </c>
      <c r="P584" s="48">
        <f t="shared" si="49"/>
        <v>8.486871852786404E-05</v>
      </c>
      <c r="Q584" s="48">
        <f t="shared" si="46"/>
        <v>0.9972819966115626</v>
      </c>
    </row>
    <row r="585" spans="12:17" ht="15.75">
      <c r="L585" s="48">
        <v>580</v>
      </c>
      <c r="M585" s="48">
        <f t="shared" si="45"/>
        <v>2.79</v>
      </c>
      <c r="N585" s="48">
        <f t="shared" si="47"/>
        <v>8.254189919520982E-05</v>
      </c>
      <c r="O585" s="48">
        <f t="shared" si="48"/>
        <v>0</v>
      </c>
      <c r="P585" s="48">
        <f t="shared" si="49"/>
        <v>8.254189919520982E-05</v>
      </c>
      <c r="Q585" s="48">
        <f t="shared" si="46"/>
        <v>0.9973645385107578</v>
      </c>
    </row>
    <row r="586" spans="12:17" ht="15.75">
      <c r="L586" s="48">
        <v>581</v>
      </c>
      <c r="M586" s="48">
        <f t="shared" si="45"/>
        <v>2.8</v>
      </c>
      <c r="N586" s="48">
        <f t="shared" si="47"/>
        <v>8.027084771711213E-05</v>
      </c>
      <c r="O586" s="48">
        <f t="shared" si="48"/>
        <v>0</v>
      </c>
      <c r="P586" s="48">
        <f t="shared" si="49"/>
        <v>8.027084771711213E-05</v>
      </c>
      <c r="Q586" s="48">
        <f t="shared" si="46"/>
        <v>0.9974448093584749</v>
      </c>
    </row>
    <row r="587" spans="12:17" ht="15.75">
      <c r="L587" s="48">
        <v>582</v>
      </c>
      <c r="M587" s="48">
        <f t="shared" si="45"/>
        <v>2.8100000000000005</v>
      </c>
      <c r="N587" s="48">
        <f t="shared" si="47"/>
        <v>7.805447758213457E-05</v>
      </c>
      <c r="O587" s="48">
        <f t="shared" si="48"/>
        <v>0</v>
      </c>
      <c r="P587" s="48">
        <f t="shared" si="49"/>
        <v>7.805447758213457E-05</v>
      </c>
      <c r="Q587" s="48">
        <f t="shared" si="46"/>
        <v>0.997522863836057</v>
      </c>
    </row>
    <row r="588" spans="12:17" ht="15.75">
      <c r="L588" s="48">
        <v>583</v>
      </c>
      <c r="M588" s="48">
        <f t="shared" si="45"/>
        <v>2.8200000000000003</v>
      </c>
      <c r="N588" s="48">
        <f t="shared" si="47"/>
        <v>7.589171604927003E-05</v>
      </c>
      <c r="O588" s="48">
        <f t="shared" si="48"/>
        <v>0</v>
      </c>
      <c r="P588" s="48">
        <f t="shared" si="49"/>
        <v>7.589171604927003E-05</v>
      </c>
      <c r="Q588" s="48">
        <f t="shared" si="46"/>
        <v>0.9975987555521063</v>
      </c>
    </row>
    <row r="589" spans="12:17" ht="15.75">
      <c r="L589" s="48">
        <v>584</v>
      </c>
      <c r="M589" s="48">
        <f t="shared" si="45"/>
        <v>2.83</v>
      </c>
      <c r="N589" s="48">
        <f t="shared" si="47"/>
        <v>7.378150419135032E-05</v>
      </c>
      <c r="O589" s="48">
        <f t="shared" si="48"/>
        <v>0</v>
      </c>
      <c r="P589" s="48">
        <f t="shared" si="49"/>
        <v>7.378150419135032E-05</v>
      </c>
      <c r="Q589" s="48">
        <f t="shared" si="46"/>
        <v>0.9976725370562977</v>
      </c>
    </row>
    <row r="590" spans="12:17" ht="15.75">
      <c r="L590" s="48">
        <v>585</v>
      </c>
      <c r="M590" s="48">
        <f t="shared" si="45"/>
        <v>2.84</v>
      </c>
      <c r="N590" s="48">
        <f t="shared" si="47"/>
        <v>7.172279692957417E-05</v>
      </c>
      <c r="O590" s="48">
        <f t="shared" si="48"/>
        <v>0</v>
      </c>
      <c r="P590" s="48">
        <f t="shared" si="49"/>
        <v>7.172279692957417E-05</v>
      </c>
      <c r="Q590" s="48">
        <f t="shared" si="46"/>
        <v>0.9977442598532272</v>
      </c>
    </row>
    <row r="591" spans="12:17" ht="15.75">
      <c r="L591" s="48">
        <v>586</v>
      </c>
      <c r="M591" s="48">
        <f t="shared" si="45"/>
        <v>2.8500000000000005</v>
      </c>
      <c r="N591" s="48">
        <f t="shared" si="47"/>
        <v>6.971456306026358E-05</v>
      </c>
      <c r="O591" s="48">
        <f t="shared" si="48"/>
        <v>0</v>
      </c>
      <c r="P591" s="48">
        <f t="shared" si="49"/>
        <v>6.971456306026358E-05</v>
      </c>
      <c r="Q591" s="48">
        <f t="shared" si="46"/>
        <v>0.9978139744162875</v>
      </c>
    </row>
    <row r="592" spans="12:17" ht="15.75">
      <c r="L592" s="48">
        <v>587</v>
      </c>
      <c r="M592" s="48">
        <f t="shared" si="45"/>
        <v>2.8600000000000003</v>
      </c>
      <c r="N592" s="48">
        <f t="shared" si="47"/>
        <v>6.775578527562498E-05</v>
      </c>
      <c r="O592" s="48">
        <f t="shared" si="48"/>
        <v>0</v>
      </c>
      <c r="P592" s="48">
        <f t="shared" si="49"/>
        <v>6.775578527562498E-05</v>
      </c>
      <c r="Q592" s="48">
        <f t="shared" si="46"/>
        <v>0.9978817302015631</v>
      </c>
    </row>
    <row r="593" spans="12:17" ht="15.75">
      <c r="L593" s="48">
        <v>588</v>
      </c>
      <c r="M593" s="48">
        <f t="shared" si="45"/>
        <v>2.87</v>
      </c>
      <c r="N593" s="48">
        <f t="shared" si="47"/>
        <v>6.584546017418536E-05</v>
      </c>
      <c r="O593" s="48">
        <f t="shared" si="48"/>
        <v>0</v>
      </c>
      <c r="P593" s="48">
        <f t="shared" si="49"/>
        <v>6.584546017418536E-05</v>
      </c>
      <c r="Q593" s="48">
        <f t="shared" si="46"/>
        <v>0.9979475756617373</v>
      </c>
    </row>
    <row r="594" spans="12:17" ht="15.75">
      <c r="L594" s="48">
        <v>589</v>
      </c>
      <c r="M594" s="48">
        <f t="shared" si="45"/>
        <v>2.88</v>
      </c>
      <c r="N594" s="48">
        <f t="shared" si="47"/>
        <v>6.398259826734254E-05</v>
      </c>
      <c r="O594" s="48">
        <f t="shared" si="48"/>
        <v>0</v>
      </c>
      <c r="P594" s="48">
        <f t="shared" si="49"/>
        <v>6.398259826734254E-05</v>
      </c>
      <c r="Q594" s="48">
        <f t="shared" si="46"/>
        <v>0.9980115582600046</v>
      </c>
    </row>
    <row r="595" spans="12:17" ht="15.75">
      <c r="L595" s="48">
        <v>590</v>
      </c>
      <c r="M595" s="48">
        <f t="shared" si="45"/>
        <v>2.8899999999999997</v>
      </c>
      <c r="N595" s="48">
        <f t="shared" si="47"/>
        <v>6.216622397670069E-05</v>
      </c>
      <c r="O595" s="48">
        <f t="shared" si="48"/>
        <v>0</v>
      </c>
      <c r="P595" s="48">
        <f t="shared" si="49"/>
        <v>6.216622397670069E-05</v>
      </c>
      <c r="Q595" s="48">
        <f t="shared" si="46"/>
        <v>0.9980737244839814</v>
      </c>
    </row>
    <row r="596" spans="12:17" ht="15.75">
      <c r="L596" s="48">
        <v>591</v>
      </c>
      <c r="M596" s="48">
        <f t="shared" si="45"/>
        <v>2.9000000000000004</v>
      </c>
      <c r="N596" s="48">
        <f t="shared" si="47"/>
        <v>6.039537562430031E-05</v>
      </c>
      <c r="O596" s="48">
        <f t="shared" si="48"/>
        <v>0</v>
      </c>
      <c r="P596" s="48">
        <f t="shared" si="49"/>
        <v>6.039537562430031E-05</v>
      </c>
      <c r="Q596" s="48">
        <f t="shared" si="46"/>
        <v>0.9981341198596057</v>
      </c>
    </row>
    <row r="597" spans="12:17" ht="15.75">
      <c r="L597" s="48">
        <v>592</v>
      </c>
      <c r="M597" s="48">
        <f t="shared" si="45"/>
        <v>2.91</v>
      </c>
      <c r="N597" s="48">
        <f t="shared" si="47"/>
        <v>5.86691054192956E-05</v>
      </c>
      <c r="O597" s="48">
        <f t="shared" si="48"/>
        <v>0</v>
      </c>
      <c r="P597" s="48">
        <f t="shared" si="49"/>
        <v>5.86691054192956E-05</v>
      </c>
      <c r="Q597" s="48">
        <f t="shared" si="46"/>
        <v>0.998192788965025</v>
      </c>
    </row>
    <row r="598" spans="12:17" ht="15.75">
      <c r="L598" s="48">
        <v>593</v>
      </c>
      <c r="M598" s="48">
        <f t="shared" si="45"/>
        <v>2.92</v>
      </c>
      <c r="N598" s="48">
        <f t="shared" si="47"/>
        <v>5.698647943375157E-05</v>
      </c>
      <c r="O598" s="48">
        <f t="shared" si="48"/>
        <v>0</v>
      </c>
      <c r="P598" s="48">
        <f t="shared" si="49"/>
        <v>5.698647943375157E-05</v>
      </c>
      <c r="Q598" s="48">
        <f t="shared" si="46"/>
        <v>0.9982497754444587</v>
      </c>
    </row>
    <row r="599" spans="12:17" ht="15.75">
      <c r="L599" s="48">
        <v>594</v>
      </c>
      <c r="M599" s="48">
        <f t="shared" si="45"/>
        <v>2.9299999999999997</v>
      </c>
      <c r="N599" s="48">
        <f t="shared" si="47"/>
        <v>5.5346577576220746E-05</v>
      </c>
      <c r="O599" s="48">
        <f t="shared" si="48"/>
        <v>0</v>
      </c>
      <c r="P599" s="48">
        <f t="shared" si="49"/>
        <v>5.5346577576220746E-05</v>
      </c>
      <c r="Q599" s="48">
        <f t="shared" si="46"/>
        <v>0.9983051220220349</v>
      </c>
    </row>
    <row r="600" spans="12:17" ht="15.75">
      <c r="L600" s="48">
        <v>595</v>
      </c>
      <c r="M600" s="48">
        <f t="shared" si="45"/>
        <v>2.9400000000000004</v>
      </c>
      <c r="N600" s="48">
        <f t="shared" si="47"/>
        <v>5.374849355699318E-05</v>
      </c>
      <c r="O600" s="48">
        <f t="shared" si="48"/>
        <v>0</v>
      </c>
      <c r="P600" s="48">
        <f t="shared" si="49"/>
        <v>5.374849355699318E-05</v>
      </c>
      <c r="Q600" s="48">
        <f t="shared" si="46"/>
        <v>0.9983588705155919</v>
      </c>
    </row>
    <row r="601" spans="12:17" ht="15.75">
      <c r="L601" s="48">
        <v>596</v>
      </c>
      <c r="M601" s="48">
        <f t="shared" si="45"/>
        <v>2.95</v>
      </c>
      <c r="N601" s="48">
        <f t="shared" si="47"/>
        <v>5.2191334848128434E-05</v>
      </c>
      <c r="O601" s="48">
        <f t="shared" si="48"/>
        <v>0</v>
      </c>
      <c r="P601" s="48">
        <f t="shared" si="49"/>
        <v>5.2191334848128434E-05</v>
      </c>
      <c r="Q601" s="48">
        <f t="shared" si="46"/>
        <v>0.99841106185044</v>
      </c>
    </row>
    <row r="602" spans="12:17" ht="15.75">
      <c r="L602" s="48">
        <v>597</v>
      </c>
      <c r="M602" s="48">
        <f t="shared" si="45"/>
        <v>2.96</v>
      </c>
      <c r="N602" s="48">
        <f t="shared" si="47"/>
        <v>5.0674222638269484E-05</v>
      </c>
      <c r="O602" s="48">
        <f t="shared" si="48"/>
        <v>0</v>
      </c>
      <c r="P602" s="48">
        <f t="shared" si="49"/>
        <v>5.0674222638269484E-05</v>
      </c>
      <c r="Q602" s="48">
        <f t="shared" si="46"/>
        <v>0.9984617360730783</v>
      </c>
    </row>
    <row r="603" spans="12:17" ht="15.75">
      <c r="L603" s="48">
        <v>598</v>
      </c>
      <c r="M603" s="48">
        <f t="shared" si="45"/>
        <v>2.9699999999999998</v>
      </c>
      <c r="N603" s="48">
        <f t="shared" si="47"/>
        <v>4.9196291781572477E-05</v>
      </c>
      <c r="O603" s="48">
        <f t="shared" si="48"/>
        <v>0</v>
      </c>
      <c r="P603" s="48">
        <f t="shared" si="49"/>
        <v>4.9196291781572477E-05</v>
      </c>
      <c r="Q603" s="48">
        <f t="shared" si="46"/>
        <v>0.9985109323648599</v>
      </c>
    </row>
    <row r="604" spans="12:17" ht="15.75">
      <c r="L604" s="48">
        <v>599</v>
      </c>
      <c r="M604" s="48">
        <f t="shared" si="45"/>
        <v>2.9800000000000004</v>
      </c>
      <c r="N604" s="48">
        <f t="shared" si="47"/>
        <v>4.775669074119637E-05</v>
      </c>
      <c r="O604" s="48">
        <f t="shared" si="48"/>
        <v>0</v>
      </c>
      <c r="P604" s="48">
        <f t="shared" si="49"/>
        <v>4.775669074119637E-05</v>
      </c>
      <c r="Q604" s="48">
        <f t="shared" si="46"/>
        <v>0.9985586890556011</v>
      </c>
    </row>
    <row r="605" spans="12:17" ht="15.75">
      <c r="L605" s="48">
        <v>600</v>
      </c>
      <c r="M605" s="48">
        <f t="shared" si="45"/>
        <v>2.99</v>
      </c>
      <c r="N605" s="48">
        <f t="shared" si="47"/>
        <v>4.635458152812966E-05</v>
      </c>
      <c r="O605" s="48">
        <f t="shared" si="48"/>
        <v>0</v>
      </c>
      <c r="P605" s="48">
        <f t="shared" si="49"/>
        <v>4.635458152812966E-05</v>
      </c>
      <c r="Q605" s="48">
        <f t="shared" si="46"/>
        <v>0.9986050436371292</v>
      </c>
    </row>
    <row r="606" spans="12:17" ht="15.75">
      <c r="L606" s="48">
        <v>601</v>
      </c>
      <c r="M606" s="48">
        <f t="shared" si="45"/>
        <v>3</v>
      </c>
      <c r="N606" s="48">
        <f t="shared" si="47"/>
        <v>4.4989139635354114E-05</v>
      </c>
      <c r="O606" s="48">
        <f t="shared" si="48"/>
        <v>0</v>
      </c>
      <c r="P606" s="48">
        <f t="shared" si="49"/>
        <v>4.4989139635354114E-05</v>
      </c>
      <c r="Q606" s="48">
        <f t="shared" si="46"/>
        <v>0.9986500327767646</v>
      </c>
    </row>
  </sheetData>
  <sheetProtection sheet="1" scenarios="1"/>
  <printOptions gridLines="1"/>
  <pageMargins left="0.75" right="0.75" top="1" bottom="1" header="0.5" footer="0.5"/>
  <pageSetup horizontalDpi="300" verticalDpi="300" orientation="portrait"/>
  <headerFooter alignWithMargins="0">
    <oddHeader>&amp;C&amp;A</oddHeader>
    <oddFooter>&amp;CPage &amp;P</oddFooter>
  </headerFooter>
  <drawing r:id="rId1"/>
</worksheet>
</file>

<file path=xl/worksheets/sheet8.xml><?xml version="1.0" encoding="utf-8"?>
<worksheet xmlns="http://schemas.openxmlformats.org/spreadsheetml/2006/main" xmlns:r="http://schemas.openxmlformats.org/officeDocument/2006/relationships">
  <sheetPr codeName="Sheet8">
    <pageSetUpPr fitToPage="1"/>
  </sheetPr>
  <dimension ref="A1:G1001"/>
  <sheetViews>
    <sheetView workbookViewId="0" topLeftCell="A1">
      <selection activeCell="I10" sqref="I10"/>
    </sheetView>
  </sheetViews>
  <sheetFormatPr defaultColWidth="9.00390625" defaultRowHeight="12"/>
  <cols>
    <col min="1" max="16384" width="8.875" style="0" customWidth="1"/>
  </cols>
  <sheetData>
    <row r="1" spans="1:7" ht="31.5">
      <c r="A1" s="3" t="s">
        <v>22</v>
      </c>
      <c r="B1" t="s">
        <v>28</v>
      </c>
      <c r="C1" t="s">
        <v>29</v>
      </c>
      <c r="E1" t="s">
        <v>15</v>
      </c>
      <c r="F1">
        <v>679</v>
      </c>
      <c r="G1" t="s">
        <v>25</v>
      </c>
    </row>
    <row r="2" spans="2:7" ht="12">
      <c r="B2" t="s">
        <v>14</v>
      </c>
      <c r="C2" t="s">
        <v>13</v>
      </c>
      <c r="E2" t="s">
        <v>13</v>
      </c>
      <c r="F2">
        <v>678</v>
      </c>
      <c r="G2">
        <v>9</v>
      </c>
    </row>
    <row r="3" spans="2:6" ht="12">
      <c r="B3" t="s">
        <v>15</v>
      </c>
      <c r="C3" t="s">
        <v>13</v>
      </c>
      <c r="E3" t="s">
        <v>14</v>
      </c>
      <c r="F3">
        <v>643</v>
      </c>
    </row>
    <row r="4" spans="2:3" ht="12">
      <c r="B4" t="s">
        <v>14</v>
      </c>
      <c r="C4" t="s">
        <v>13</v>
      </c>
    </row>
    <row r="5" spans="2:3" ht="12">
      <c r="B5" t="s">
        <v>13</v>
      </c>
      <c r="C5" t="s">
        <v>14</v>
      </c>
    </row>
    <row r="6" spans="2:3" ht="12">
      <c r="B6" t="s">
        <v>14</v>
      </c>
      <c r="C6" t="s">
        <v>15</v>
      </c>
    </row>
    <row r="7" spans="2:3" ht="12">
      <c r="B7" t="s">
        <v>14</v>
      </c>
      <c r="C7" t="s">
        <v>15</v>
      </c>
    </row>
    <row r="8" spans="2:3" ht="12">
      <c r="B8" t="s">
        <v>13</v>
      </c>
      <c r="C8" t="s">
        <v>14</v>
      </c>
    </row>
    <row r="9" spans="2:3" ht="12">
      <c r="B9" t="s">
        <v>15</v>
      </c>
      <c r="C9" t="s">
        <v>14</v>
      </c>
    </row>
    <row r="10" spans="2:3" ht="12">
      <c r="B10" t="s">
        <v>13</v>
      </c>
      <c r="C10" t="s">
        <v>15</v>
      </c>
    </row>
    <row r="11" spans="2:3" ht="12">
      <c r="B11" t="s">
        <v>13</v>
      </c>
      <c r="C11" t="s">
        <v>14</v>
      </c>
    </row>
    <row r="12" spans="2:3" ht="12">
      <c r="B12" t="s">
        <v>15</v>
      </c>
      <c r="C12" t="s">
        <v>13</v>
      </c>
    </row>
    <row r="13" spans="2:3" ht="12">
      <c r="B13" t="s">
        <v>14</v>
      </c>
      <c r="C13" t="s">
        <v>13</v>
      </c>
    </row>
    <row r="14" spans="2:3" ht="12">
      <c r="B14" t="s">
        <v>13</v>
      </c>
      <c r="C14" t="s">
        <v>14</v>
      </c>
    </row>
    <row r="15" spans="2:3" ht="12">
      <c r="B15" t="s">
        <v>14</v>
      </c>
      <c r="C15" t="s">
        <v>15</v>
      </c>
    </row>
    <row r="16" spans="2:3" ht="12">
      <c r="B16" t="s">
        <v>14</v>
      </c>
      <c r="C16" t="s">
        <v>13</v>
      </c>
    </row>
    <row r="17" spans="2:3" ht="12">
      <c r="B17" t="s">
        <v>15</v>
      </c>
      <c r="C17" t="s">
        <v>14</v>
      </c>
    </row>
    <row r="18" spans="2:3" ht="12">
      <c r="B18" t="s">
        <v>15</v>
      </c>
      <c r="C18" t="s">
        <v>14</v>
      </c>
    </row>
    <row r="19" spans="2:3" ht="12">
      <c r="B19" t="s">
        <v>14</v>
      </c>
      <c r="C19" t="s">
        <v>15</v>
      </c>
    </row>
    <row r="20" spans="2:3" ht="12">
      <c r="B20" t="s">
        <v>13</v>
      </c>
      <c r="C20" t="s">
        <v>15</v>
      </c>
    </row>
    <row r="21" spans="2:3" ht="12">
      <c r="B21" t="s">
        <v>15</v>
      </c>
      <c r="C21" t="s">
        <v>14</v>
      </c>
    </row>
    <row r="22" spans="2:3" ht="12">
      <c r="B22" t="s">
        <v>15</v>
      </c>
      <c r="C22" t="s">
        <v>13</v>
      </c>
    </row>
    <row r="23" spans="2:3" ht="12">
      <c r="B23" t="s">
        <v>15</v>
      </c>
      <c r="C23" t="s">
        <v>13</v>
      </c>
    </row>
    <row r="24" spans="2:3" ht="12">
      <c r="B24" t="s">
        <v>15</v>
      </c>
      <c r="C24" t="s">
        <v>14</v>
      </c>
    </row>
    <row r="25" spans="2:3" ht="12">
      <c r="B25" t="s">
        <v>14</v>
      </c>
      <c r="C25" t="s">
        <v>15</v>
      </c>
    </row>
    <row r="26" spans="2:3" ht="12">
      <c r="B26" t="s">
        <v>15</v>
      </c>
      <c r="C26" t="s">
        <v>13</v>
      </c>
    </row>
    <row r="27" spans="2:3" ht="12">
      <c r="B27" t="s">
        <v>15</v>
      </c>
      <c r="C27" t="s">
        <v>14</v>
      </c>
    </row>
    <row r="28" spans="2:3" ht="12">
      <c r="B28" t="s">
        <v>13</v>
      </c>
      <c r="C28" t="s">
        <v>15</v>
      </c>
    </row>
    <row r="29" spans="2:3" ht="12">
      <c r="B29" t="s">
        <v>14</v>
      </c>
      <c r="C29" t="s">
        <v>15</v>
      </c>
    </row>
    <row r="30" spans="2:3" ht="12">
      <c r="B30" t="s">
        <v>13</v>
      </c>
      <c r="C30" t="s">
        <v>15</v>
      </c>
    </row>
    <row r="31" spans="2:3" ht="12">
      <c r="B31" t="s">
        <v>15</v>
      </c>
      <c r="C31" t="s">
        <v>14</v>
      </c>
    </row>
    <row r="32" spans="2:3" ht="12">
      <c r="B32" t="s">
        <v>15</v>
      </c>
      <c r="C32" t="s">
        <v>13</v>
      </c>
    </row>
    <row r="33" spans="2:3" ht="12">
      <c r="B33" t="s">
        <v>14</v>
      </c>
      <c r="C33" t="s">
        <v>15</v>
      </c>
    </row>
    <row r="34" spans="2:3" ht="12">
      <c r="B34" t="s">
        <v>14</v>
      </c>
      <c r="C34" t="s">
        <v>15</v>
      </c>
    </row>
    <row r="35" spans="2:3" ht="12">
      <c r="B35" t="s">
        <v>15</v>
      </c>
      <c r="C35" t="s">
        <v>14</v>
      </c>
    </row>
    <row r="36" spans="2:3" ht="12">
      <c r="B36" t="s">
        <v>13</v>
      </c>
      <c r="C36" t="s">
        <v>14</v>
      </c>
    </row>
    <row r="37" spans="2:3" ht="12">
      <c r="B37" t="s">
        <v>13</v>
      </c>
      <c r="C37" t="s">
        <v>15</v>
      </c>
    </row>
    <row r="38" spans="2:3" ht="12">
      <c r="B38" t="s">
        <v>13</v>
      </c>
      <c r="C38" t="s">
        <v>14</v>
      </c>
    </row>
    <row r="39" spans="2:3" ht="12">
      <c r="B39" t="s">
        <v>14</v>
      </c>
      <c r="C39" t="s">
        <v>13</v>
      </c>
    </row>
    <row r="40" spans="2:3" ht="12">
      <c r="B40" t="s">
        <v>15</v>
      </c>
      <c r="C40" t="s">
        <v>14</v>
      </c>
    </row>
    <row r="41" spans="2:3" ht="12">
      <c r="B41" t="s">
        <v>14</v>
      </c>
      <c r="C41" t="s">
        <v>15</v>
      </c>
    </row>
    <row r="42" spans="2:3" ht="12">
      <c r="B42" t="s">
        <v>14</v>
      </c>
      <c r="C42" t="s">
        <v>13</v>
      </c>
    </row>
    <row r="43" spans="2:3" ht="12">
      <c r="B43" t="s">
        <v>13</v>
      </c>
      <c r="C43" t="s">
        <v>15</v>
      </c>
    </row>
    <row r="44" spans="2:3" ht="12">
      <c r="B44" t="s">
        <v>13</v>
      </c>
      <c r="C44" t="s">
        <v>15</v>
      </c>
    </row>
    <row r="45" spans="2:3" ht="12">
      <c r="B45" t="s">
        <v>15</v>
      </c>
      <c r="C45" t="s">
        <v>13</v>
      </c>
    </row>
    <row r="46" spans="2:3" ht="12">
      <c r="B46" t="s">
        <v>15</v>
      </c>
      <c r="C46" t="s">
        <v>14</v>
      </c>
    </row>
    <row r="47" spans="2:3" ht="12">
      <c r="B47" t="s">
        <v>15</v>
      </c>
      <c r="C47" t="s">
        <v>13</v>
      </c>
    </row>
    <row r="48" spans="2:3" ht="12">
      <c r="B48" t="s">
        <v>13</v>
      </c>
      <c r="C48" t="s">
        <v>15</v>
      </c>
    </row>
    <row r="49" spans="2:3" ht="12">
      <c r="B49" t="s">
        <v>15</v>
      </c>
      <c r="C49" t="s">
        <v>13</v>
      </c>
    </row>
    <row r="50" spans="2:3" ht="12">
      <c r="B50" t="s">
        <v>15</v>
      </c>
      <c r="C50" t="s">
        <v>14</v>
      </c>
    </row>
    <row r="51" spans="2:3" ht="12">
      <c r="B51" t="s">
        <v>13</v>
      </c>
      <c r="C51" t="s">
        <v>15</v>
      </c>
    </row>
    <row r="52" spans="2:3" ht="12">
      <c r="B52" t="s">
        <v>14</v>
      </c>
      <c r="C52" t="s">
        <v>13</v>
      </c>
    </row>
    <row r="53" spans="2:3" ht="12">
      <c r="B53" t="s">
        <v>13</v>
      </c>
      <c r="C53" t="s">
        <v>15</v>
      </c>
    </row>
    <row r="54" spans="2:3" ht="12">
      <c r="B54" t="s">
        <v>15</v>
      </c>
      <c r="C54" t="s">
        <v>14</v>
      </c>
    </row>
    <row r="55" spans="2:3" ht="12">
      <c r="B55" t="s">
        <v>13</v>
      </c>
      <c r="C55" t="s">
        <v>14</v>
      </c>
    </row>
    <row r="56" spans="2:3" ht="12">
      <c r="B56" t="s">
        <v>13</v>
      </c>
      <c r="C56" t="s">
        <v>14</v>
      </c>
    </row>
    <row r="57" spans="2:3" ht="12">
      <c r="B57" t="s">
        <v>15</v>
      </c>
      <c r="C57" t="s">
        <v>13</v>
      </c>
    </row>
    <row r="58" spans="2:3" ht="12">
      <c r="B58" t="s">
        <v>15</v>
      </c>
      <c r="C58" t="s">
        <v>13</v>
      </c>
    </row>
    <row r="59" spans="2:3" ht="12">
      <c r="B59" t="s">
        <v>15</v>
      </c>
      <c r="C59" t="s">
        <v>13</v>
      </c>
    </row>
    <row r="60" spans="2:3" ht="12">
      <c r="B60" t="s">
        <v>15</v>
      </c>
      <c r="C60" t="s">
        <v>14</v>
      </c>
    </row>
    <row r="61" spans="2:3" ht="12">
      <c r="B61" t="s">
        <v>13</v>
      </c>
      <c r="C61" t="s">
        <v>14</v>
      </c>
    </row>
    <row r="62" spans="2:3" ht="12">
      <c r="B62" t="s">
        <v>14</v>
      </c>
      <c r="C62" t="s">
        <v>15</v>
      </c>
    </row>
    <row r="63" spans="2:3" ht="12">
      <c r="B63" t="s">
        <v>15</v>
      </c>
      <c r="C63" t="s">
        <v>14</v>
      </c>
    </row>
    <row r="64" spans="2:3" ht="12">
      <c r="B64" t="s">
        <v>13</v>
      </c>
      <c r="C64" t="s">
        <v>15</v>
      </c>
    </row>
    <row r="65" spans="2:3" ht="12">
      <c r="B65" t="s">
        <v>15</v>
      </c>
      <c r="C65" t="s">
        <v>14</v>
      </c>
    </row>
    <row r="66" spans="2:3" ht="12">
      <c r="B66" t="s">
        <v>14</v>
      </c>
      <c r="C66" t="s">
        <v>13</v>
      </c>
    </row>
    <row r="67" spans="2:3" ht="12">
      <c r="B67" t="s">
        <v>15</v>
      </c>
      <c r="C67" t="s">
        <v>14</v>
      </c>
    </row>
    <row r="68" spans="2:3" ht="12">
      <c r="B68" t="s">
        <v>13</v>
      </c>
      <c r="C68" t="s">
        <v>15</v>
      </c>
    </row>
    <row r="69" spans="2:3" ht="12">
      <c r="B69" t="s">
        <v>13</v>
      </c>
      <c r="C69" t="s">
        <v>15</v>
      </c>
    </row>
    <row r="70" spans="2:3" ht="12">
      <c r="B70" t="s">
        <v>15</v>
      </c>
      <c r="C70" t="s">
        <v>13</v>
      </c>
    </row>
    <row r="71" spans="2:3" ht="12">
      <c r="B71" t="s">
        <v>13</v>
      </c>
      <c r="C71" t="s">
        <v>15</v>
      </c>
    </row>
    <row r="72" spans="2:3" ht="12">
      <c r="B72" t="s">
        <v>14</v>
      </c>
      <c r="C72" t="s">
        <v>15</v>
      </c>
    </row>
    <row r="73" spans="2:3" ht="12">
      <c r="B73" t="s">
        <v>13</v>
      </c>
      <c r="C73" t="s">
        <v>15</v>
      </c>
    </row>
    <row r="74" spans="2:3" ht="12">
      <c r="B74" t="s">
        <v>14</v>
      </c>
      <c r="C74" t="s">
        <v>13</v>
      </c>
    </row>
    <row r="75" spans="2:3" ht="12">
      <c r="B75" t="s">
        <v>15</v>
      </c>
      <c r="C75" t="s">
        <v>14</v>
      </c>
    </row>
    <row r="76" spans="2:3" ht="12">
      <c r="B76" t="s">
        <v>15</v>
      </c>
      <c r="C76" t="s">
        <v>13</v>
      </c>
    </row>
    <row r="77" spans="2:3" ht="12">
      <c r="B77" t="s">
        <v>15</v>
      </c>
      <c r="C77" t="s">
        <v>13</v>
      </c>
    </row>
    <row r="78" spans="2:3" ht="12">
      <c r="B78" t="s">
        <v>14</v>
      </c>
      <c r="C78" t="s">
        <v>15</v>
      </c>
    </row>
    <row r="79" spans="2:3" ht="12">
      <c r="B79" t="s">
        <v>15</v>
      </c>
      <c r="C79" t="s">
        <v>13</v>
      </c>
    </row>
    <row r="80" spans="2:3" ht="12">
      <c r="B80" t="s">
        <v>15</v>
      </c>
      <c r="C80" t="s">
        <v>13</v>
      </c>
    </row>
    <row r="81" spans="2:3" ht="12">
      <c r="B81" t="s">
        <v>15</v>
      </c>
      <c r="C81" t="s">
        <v>13</v>
      </c>
    </row>
    <row r="82" spans="2:3" ht="12">
      <c r="B82" t="s">
        <v>15</v>
      </c>
      <c r="C82" t="s">
        <v>14</v>
      </c>
    </row>
    <row r="83" spans="2:3" ht="12">
      <c r="B83" t="s">
        <v>13</v>
      </c>
      <c r="C83" t="s">
        <v>14</v>
      </c>
    </row>
    <row r="84" spans="2:3" ht="12">
      <c r="B84" t="s">
        <v>14</v>
      </c>
      <c r="C84" t="s">
        <v>15</v>
      </c>
    </row>
    <row r="85" spans="2:3" ht="12">
      <c r="B85" t="s">
        <v>13</v>
      </c>
      <c r="C85" t="s">
        <v>15</v>
      </c>
    </row>
    <row r="86" spans="2:3" ht="12">
      <c r="B86" t="s">
        <v>13</v>
      </c>
      <c r="C86" t="s">
        <v>15</v>
      </c>
    </row>
    <row r="87" spans="2:3" ht="12">
      <c r="B87" t="s">
        <v>14</v>
      </c>
      <c r="C87" t="s">
        <v>15</v>
      </c>
    </row>
    <row r="88" spans="2:3" ht="12">
      <c r="B88" t="s">
        <v>14</v>
      </c>
      <c r="C88" t="s">
        <v>13</v>
      </c>
    </row>
    <row r="89" spans="2:3" ht="12">
      <c r="B89" t="s">
        <v>13</v>
      </c>
      <c r="C89" t="s">
        <v>15</v>
      </c>
    </row>
    <row r="90" spans="2:3" ht="12">
      <c r="B90" t="s">
        <v>13</v>
      </c>
      <c r="C90" t="s">
        <v>15</v>
      </c>
    </row>
    <row r="91" spans="2:3" ht="12">
      <c r="B91" t="s">
        <v>14</v>
      </c>
      <c r="C91" t="s">
        <v>15</v>
      </c>
    </row>
    <row r="92" spans="2:3" ht="12">
      <c r="B92" t="s">
        <v>15</v>
      </c>
      <c r="C92" t="s">
        <v>13</v>
      </c>
    </row>
    <row r="93" spans="2:3" ht="12">
      <c r="B93" t="s">
        <v>13</v>
      </c>
      <c r="C93" t="s">
        <v>14</v>
      </c>
    </row>
    <row r="94" spans="2:3" ht="12">
      <c r="B94" t="s">
        <v>13</v>
      </c>
      <c r="C94" t="s">
        <v>15</v>
      </c>
    </row>
    <row r="95" spans="2:3" ht="12">
      <c r="B95" t="s">
        <v>14</v>
      </c>
      <c r="C95" t="s">
        <v>13</v>
      </c>
    </row>
    <row r="96" spans="2:3" ht="12">
      <c r="B96" t="s">
        <v>14</v>
      </c>
      <c r="C96" t="s">
        <v>13</v>
      </c>
    </row>
    <row r="97" spans="2:3" ht="12">
      <c r="B97" t="s">
        <v>14</v>
      </c>
      <c r="C97" t="s">
        <v>15</v>
      </c>
    </row>
    <row r="98" spans="2:3" ht="12">
      <c r="B98" t="s">
        <v>13</v>
      </c>
      <c r="C98" t="s">
        <v>15</v>
      </c>
    </row>
    <row r="99" spans="2:3" ht="12">
      <c r="B99" t="s">
        <v>14</v>
      </c>
      <c r="C99" t="s">
        <v>15</v>
      </c>
    </row>
    <row r="100" spans="2:3" ht="12">
      <c r="B100" t="s">
        <v>13</v>
      </c>
      <c r="C100" t="s">
        <v>14</v>
      </c>
    </row>
    <row r="101" spans="2:3" ht="12">
      <c r="B101" t="s">
        <v>14</v>
      </c>
      <c r="C101" t="s">
        <v>13</v>
      </c>
    </row>
    <row r="102" spans="2:3" ht="12">
      <c r="B102" t="s">
        <v>13</v>
      </c>
      <c r="C102" t="s">
        <v>14</v>
      </c>
    </row>
    <row r="103" spans="2:3" ht="12">
      <c r="B103" t="s">
        <v>15</v>
      </c>
      <c r="C103" t="s">
        <v>14</v>
      </c>
    </row>
    <row r="104" spans="2:3" ht="12">
      <c r="B104" t="s">
        <v>13</v>
      </c>
      <c r="C104" t="s">
        <v>14</v>
      </c>
    </row>
    <row r="105" spans="2:3" ht="12">
      <c r="B105" t="s">
        <v>14</v>
      </c>
      <c r="C105" t="s">
        <v>15</v>
      </c>
    </row>
    <row r="106" spans="2:3" ht="12">
      <c r="B106" t="s">
        <v>15</v>
      </c>
      <c r="C106" t="s">
        <v>13</v>
      </c>
    </row>
    <row r="107" spans="2:3" ht="12">
      <c r="B107" t="s">
        <v>15</v>
      </c>
      <c r="C107" t="s">
        <v>14</v>
      </c>
    </row>
    <row r="108" spans="2:3" ht="12">
      <c r="B108" t="s">
        <v>15</v>
      </c>
      <c r="C108" t="s">
        <v>14</v>
      </c>
    </row>
    <row r="109" spans="2:3" ht="12">
      <c r="B109" t="s">
        <v>13</v>
      </c>
      <c r="C109" t="s">
        <v>14</v>
      </c>
    </row>
    <row r="110" spans="2:3" ht="12">
      <c r="B110" t="s">
        <v>13</v>
      </c>
      <c r="C110" t="s">
        <v>15</v>
      </c>
    </row>
    <row r="111" spans="2:3" ht="12">
      <c r="B111" t="s">
        <v>14</v>
      </c>
      <c r="C111" t="s">
        <v>13</v>
      </c>
    </row>
    <row r="112" spans="2:3" ht="12">
      <c r="B112" t="s">
        <v>13</v>
      </c>
      <c r="C112" t="s">
        <v>14</v>
      </c>
    </row>
    <row r="113" spans="2:3" ht="12">
      <c r="B113" t="s">
        <v>15</v>
      </c>
      <c r="C113" t="s">
        <v>14</v>
      </c>
    </row>
    <row r="114" spans="2:3" ht="12">
      <c r="B114" t="s">
        <v>15</v>
      </c>
      <c r="C114" t="s">
        <v>14</v>
      </c>
    </row>
    <row r="115" spans="2:3" ht="12">
      <c r="B115" t="s">
        <v>15</v>
      </c>
      <c r="C115" t="s">
        <v>13</v>
      </c>
    </row>
    <row r="116" spans="2:3" ht="12">
      <c r="B116" t="s">
        <v>14</v>
      </c>
      <c r="C116" t="s">
        <v>15</v>
      </c>
    </row>
    <row r="117" spans="2:3" ht="12">
      <c r="B117" t="s">
        <v>13</v>
      </c>
      <c r="C117" t="s">
        <v>15</v>
      </c>
    </row>
    <row r="118" spans="2:3" ht="12">
      <c r="B118" t="s">
        <v>15</v>
      </c>
      <c r="C118" t="s">
        <v>13</v>
      </c>
    </row>
    <row r="119" spans="2:3" ht="12">
      <c r="B119" t="s">
        <v>15</v>
      </c>
      <c r="C119" t="s">
        <v>14</v>
      </c>
    </row>
    <row r="120" spans="2:3" ht="12">
      <c r="B120" t="s">
        <v>13</v>
      </c>
      <c r="C120" t="s">
        <v>14</v>
      </c>
    </row>
    <row r="121" spans="2:3" ht="12">
      <c r="B121" t="s">
        <v>15</v>
      </c>
      <c r="C121" t="s">
        <v>13</v>
      </c>
    </row>
    <row r="122" spans="2:3" ht="12">
      <c r="B122" t="s">
        <v>14</v>
      </c>
      <c r="C122" t="s">
        <v>13</v>
      </c>
    </row>
    <row r="123" spans="2:3" ht="12">
      <c r="B123" t="s">
        <v>13</v>
      </c>
      <c r="C123" t="s">
        <v>14</v>
      </c>
    </row>
    <row r="124" spans="2:3" ht="12">
      <c r="B124" t="s">
        <v>14</v>
      </c>
      <c r="C124" t="s">
        <v>15</v>
      </c>
    </row>
    <row r="125" spans="2:3" ht="12">
      <c r="B125" t="s">
        <v>13</v>
      </c>
      <c r="C125" t="s">
        <v>14</v>
      </c>
    </row>
    <row r="126" spans="2:3" ht="12">
      <c r="B126" t="s">
        <v>15</v>
      </c>
      <c r="C126" t="s">
        <v>13</v>
      </c>
    </row>
    <row r="127" spans="2:3" ht="12">
      <c r="B127" t="s">
        <v>13</v>
      </c>
      <c r="C127" t="s">
        <v>15</v>
      </c>
    </row>
    <row r="128" spans="2:3" ht="12">
      <c r="B128" t="s">
        <v>14</v>
      </c>
      <c r="C128" t="s">
        <v>13</v>
      </c>
    </row>
    <row r="129" spans="2:3" ht="12">
      <c r="B129" t="s">
        <v>14</v>
      </c>
      <c r="C129" t="s">
        <v>15</v>
      </c>
    </row>
    <row r="130" spans="2:3" ht="12">
      <c r="B130" t="s">
        <v>14</v>
      </c>
      <c r="C130" t="s">
        <v>15</v>
      </c>
    </row>
    <row r="131" spans="2:3" ht="12">
      <c r="B131" t="s">
        <v>13</v>
      </c>
      <c r="C131" t="s">
        <v>15</v>
      </c>
    </row>
    <row r="132" spans="2:3" ht="12">
      <c r="B132" t="s">
        <v>14</v>
      </c>
      <c r="C132" t="s">
        <v>15</v>
      </c>
    </row>
    <row r="133" spans="2:3" ht="12">
      <c r="B133" t="s">
        <v>13</v>
      </c>
      <c r="C133" t="s">
        <v>15</v>
      </c>
    </row>
    <row r="134" spans="2:3" ht="12">
      <c r="B134" t="s">
        <v>15</v>
      </c>
      <c r="C134" t="s">
        <v>13</v>
      </c>
    </row>
    <row r="135" spans="2:3" ht="12">
      <c r="B135" t="s">
        <v>15</v>
      </c>
      <c r="C135" t="s">
        <v>13</v>
      </c>
    </row>
    <row r="136" spans="2:3" ht="12">
      <c r="B136" t="s">
        <v>14</v>
      </c>
      <c r="C136" t="s">
        <v>13</v>
      </c>
    </row>
    <row r="137" spans="2:3" ht="12">
      <c r="B137" t="s">
        <v>13</v>
      </c>
      <c r="C137" t="s">
        <v>14</v>
      </c>
    </row>
    <row r="138" spans="2:3" ht="12">
      <c r="B138" t="s">
        <v>15</v>
      </c>
      <c r="C138" t="s">
        <v>13</v>
      </c>
    </row>
    <row r="139" spans="2:3" ht="12">
      <c r="B139" t="s">
        <v>13</v>
      </c>
      <c r="C139" t="s">
        <v>15</v>
      </c>
    </row>
    <row r="140" spans="2:3" ht="12">
      <c r="B140" t="s">
        <v>13</v>
      </c>
      <c r="C140" t="s">
        <v>15</v>
      </c>
    </row>
    <row r="141" spans="2:3" ht="12">
      <c r="B141" t="s">
        <v>13</v>
      </c>
      <c r="C141" t="s">
        <v>14</v>
      </c>
    </row>
    <row r="142" spans="2:3" ht="12">
      <c r="B142" t="s">
        <v>13</v>
      </c>
      <c r="C142" t="s">
        <v>14</v>
      </c>
    </row>
    <row r="143" spans="2:3" ht="12">
      <c r="B143" t="s">
        <v>13</v>
      </c>
      <c r="C143" t="s">
        <v>15</v>
      </c>
    </row>
    <row r="144" spans="2:3" ht="12">
      <c r="B144" t="s">
        <v>14</v>
      </c>
      <c r="C144" t="s">
        <v>15</v>
      </c>
    </row>
    <row r="145" spans="2:3" ht="12">
      <c r="B145" t="s">
        <v>14</v>
      </c>
      <c r="C145" t="s">
        <v>13</v>
      </c>
    </row>
    <row r="146" spans="2:3" ht="12">
      <c r="B146" t="s">
        <v>13</v>
      </c>
      <c r="C146" t="s">
        <v>15</v>
      </c>
    </row>
    <row r="147" spans="2:3" ht="12">
      <c r="B147" t="s">
        <v>15</v>
      </c>
      <c r="C147" t="s">
        <v>13</v>
      </c>
    </row>
    <row r="148" spans="2:3" ht="12">
      <c r="B148" t="s">
        <v>14</v>
      </c>
      <c r="C148" t="s">
        <v>15</v>
      </c>
    </row>
    <row r="149" spans="2:3" ht="12">
      <c r="B149" t="s">
        <v>13</v>
      </c>
      <c r="C149" t="s">
        <v>14</v>
      </c>
    </row>
    <row r="150" spans="2:3" ht="12">
      <c r="B150" t="s">
        <v>14</v>
      </c>
      <c r="C150" t="s">
        <v>15</v>
      </c>
    </row>
    <row r="151" spans="2:3" ht="12">
      <c r="B151" t="s">
        <v>14</v>
      </c>
      <c r="C151" t="s">
        <v>13</v>
      </c>
    </row>
    <row r="152" spans="2:3" ht="12">
      <c r="B152" t="s">
        <v>14</v>
      </c>
      <c r="C152" t="s">
        <v>13</v>
      </c>
    </row>
    <row r="153" spans="2:3" ht="12">
      <c r="B153" t="s">
        <v>14</v>
      </c>
      <c r="C153" t="s">
        <v>15</v>
      </c>
    </row>
    <row r="154" spans="2:3" ht="12">
      <c r="B154" t="s">
        <v>15</v>
      </c>
      <c r="C154" t="s">
        <v>14</v>
      </c>
    </row>
    <row r="155" spans="2:3" ht="12">
      <c r="B155" t="s">
        <v>14</v>
      </c>
      <c r="C155" t="s">
        <v>13</v>
      </c>
    </row>
    <row r="156" spans="2:3" ht="12">
      <c r="B156" t="s">
        <v>13</v>
      </c>
      <c r="C156" t="s">
        <v>15</v>
      </c>
    </row>
    <row r="157" spans="2:3" ht="12">
      <c r="B157" t="s">
        <v>15</v>
      </c>
      <c r="C157" t="s">
        <v>13</v>
      </c>
    </row>
    <row r="158" spans="2:3" ht="12">
      <c r="B158" t="s">
        <v>13</v>
      </c>
      <c r="C158" t="s">
        <v>15</v>
      </c>
    </row>
    <row r="159" spans="2:3" ht="12">
      <c r="B159" t="s">
        <v>15</v>
      </c>
      <c r="C159" t="s">
        <v>13</v>
      </c>
    </row>
    <row r="160" spans="2:3" ht="12">
      <c r="B160" t="s">
        <v>13</v>
      </c>
      <c r="C160" t="s">
        <v>14</v>
      </c>
    </row>
    <row r="161" spans="2:3" ht="12">
      <c r="B161" t="s">
        <v>13</v>
      </c>
      <c r="C161" t="s">
        <v>15</v>
      </c>
    </row>
    <row r="162" spans="2:3" ht="12">
      <c r="B162" t="s">
        <v>14</v>
      </c>
      <c r="C162" t="s">
        <v>15</v>
      </c>
    </row>
    <row r="163" spans="2:3" ht="12">
      <c r="B163" t="s">
        <v>15</v>
      </c>
      <c r="C163" t="s">
        <v>14</v>
      </c>
    </row>
    <row r="164" spans="2:3" ht="12">
      <c r="B164" t="s">
        <v>15</v>
      </c>
      <c r="C164" t="s">
        <v>13</v>
      </c>
    </row>
    <row r="165" spans="2:3" ht="12">
      <c r="B165" t="s">
        <v>15</v>
      </c>
      <c r="C165" t="s">
        <v>14</v>
      </c>
    </row>
    <row r="166" spans="2:3" ht="12">
      <c r="B166" t="s">
        <v>13</v>
      </c>
      <c r="C166" t="s">
        <v>15</v>
      </c>
    </row>
    <row r="167" spans="2:3" ht="12">
      <c r="B167" t="s">
        <v>13</v>
      </c>
      <c r="C167" t="s">
        <v>14</v>
      </c>
    </row>
    <row r="168" spans="2:3" ht="12">
      <c r="B168" t="s">
        <v>13</v>
      </c>
      <c r="C168" t="s">
        <v>14</v>
      </c>
    </row>
    <row r="169" spans="2:3" ht="12">
      <c r="B169" t="s">
        <v>13</v>
      </c>
      <c r="C169" t="s">
        <v>15</v>
      </c>
    </row>
    <row r="170" spans="2:3" ht="12">
      <c r="B170" t="s">
        <v>14</v>
      </c>
      <c r="C170" t="s">
        <v>15</v>
      </c>
    </row>
    <row r="171" spans="2:3" ht="12">
      <c r="B171" t="s">
        <v>15</v>
      </c>
      <c r="C171" t="s">
        <v>13</v>
      </c>
    </row>
    <row r="172" spans="2:3" ht="12">
      <c r="B172" t="s">
        <v>13</v>
      </c>
      <c r="C172" t="s">
        <v>15</v>
      </c>
    </row>
    <row r="173" spans="2:3" ht="12">
      <c r="B173" t="s">
        <v>14</v>
      </c>
      <c r="C173" t="s">
        <v>13</v>
      </c>
    </row>
    <row r="174" spans="2:3" ht="12">
      <c r="B174" t="s">
        <v>15</v>
      </c>
      <c r="C174" t="s">
        <v>14</v>
      </c>
    </row>
    <row r="175" spans="2:3" ht="12">
      <c r="B175" t="s">
        <v>13</v>
      </c>
      <c r="C175" t="s">
        <v>14</v>
      </c>
    </row>
    <row r="176" spans="2:3" ht="12">
      <c r="B176" t="s">
        <v>14</v>
      </c>
      <c r="C176" t="s">
        <v>15</v>
      </c>
    </row>
    <row r="177" spans="2:3" ht="12">
      <c r="B177" t="s">
        <v>15</v>
      </c>
      <c r="C177" t="s">
        <v>13</v>
      </c>
    </row>
    <row r="178" spans="2:3" ht="12">
      <c r="B178" t="s">
        <v>13</v>
      </c>
      <c r="C178" t="s">
        <v>14</v>
      </c>
    </row>
    <row r="179" spans="2:3" ht="12">
      <c r="B179" t="s">
        <v>15</v>
      </c>
      <c r="C179" t="s">
        <v>14</v>
      </c>
    </row>
    <row r="180" spans="2:3" ht="12">
      <c r="B180" t="s">
        <v>15</v>
      </c>
      <c r="C180" t="s">
        <v>14</v>
      </c>
    </row>
    <row r="181" spans="2:3" ht="12">
      <c r="B181" t="s">
        <v>14</v>
      </c>
      <c r="C181" t="s">
        <v>15</v>
      </c>
    </row>
    <row r="182" spans="2:3" ht="12">
      <c r="B182" t="s">
        <v>14</v>
      </c>
      <c r="C182" t="s">
        <v>15</v>
      </c>
    </row>
    <row r="183" spans="2:3" ht="12">
      <c r="B183" t="s">
        <v>14</v>
      </c>
      <c r="C183" t="s">
        <v>13</v>
      </c>
    </row>
    <row r="184" spans="2:3" ht="12">
      <c r="B184" t="s">
        <v>13</v>
      </c>
      <c r="C184" t="s">
        <v>14</v>
      </c>
    </row>
    <row r="185" spans="2:3" ht="12">
      <c r="B185" t="s">
        <v>13</v>
      </c>
      <c r="C185" t="s">
        <v>15</v>
      </c>
    </row>
    <row r="186" spans="2:3" ht="12">
      <c r="B186" t="s">
        <v>14</v>
      </c>
      <c r="C186" t="s">
        <v>15</v>
      </c>
    </row>
    <row r="187" spans="2:3" ht="12">
      <c r="B187" t="s">
        <v>13</v>
      </c>
      <c r="C187" t="s">
        <v>14</v>
      </c>
    </row>
    <row r="188" spans="2:3" ht="12">
      <c r="B188" t="s">
        <v>15</v>
      </c>
      <c r="C188" t="s">
        <v>13</v>
      </c>
    </row>
    <row r="189" spans="2:3" ht="12">
      <c r="B189" t="s">
        <v>13</v>
      </c>
      <c r="C189" t="s">
        <v>14</v>
      </c>
    </row>
    <row r="190" spans="2:3" ht="12">
      <c r="B190" t="s">
        <v>15</v>
      </c>
      <c r="C190" t="s">
        <v>14</v>
      </c>
    </row>
    <row r="191" spans="2:3" ht="12">
      <c r="B191" t="s">
        <v>15</v>
      </c>
      <c r="C191" t="s">
        <v>13</v>
      </c>
    </row>
    <row r="192" spans="2:3" ht="12">
      <c r="B192" t="s">
        <v>14</v>
      </c>
      <c r="C192" t="s">
        <v>15</v>
      </c>
    </row>
    <row r="193" spans="2:3" ht="12">
      <c r="B193" t="s">
        <v>13</v>
      </c>
      <c r="C193" t="s">
        <v>14</v>
      </c>
    </row>
    <row r="194" spans="2:3" ht="12">
      <c r="B194" t="s">
        <v>15</v>
      </c>
      <c r="C194" t="s">
        <v>14</v>
      </c>
    </row>
    <row r="195" spans="2:3" ht="12">
      <c r="B195" t="s">
        <v>14</v>
      </c>
      <c r="C195" t="s">
        <v>15</v>
      </c>
    </row>
    <row r="196" spans="2:3" ht="12">
      <c r="B196" t="s">
        <v>13</v>
      </c>
      <c r="C196" t="s">
        <v>14</v>
      </c>
    </row>
    <row r="197" spans="2:3" ht="12">
      <c r="B197" t="s">
        <v>14</v>
      </c>
      <c r="C197" t="s">
        <v>15</v>
      </c>
    </row>
    <row r="198" spans="2:3" ht="12">
      <c r="B198" t="s">
        <v>15</v>
      </c>
      <c r="C198" t="s">
        <v>13</v>
      </c>
    </row>
    <row r="199" spans="2:3" ht="12">
      <c r="B199" t="s">
        <v>13</v>
      </c>
      <c r="C199" t="s">
        <v>15</v>
      </c>
    </row>
    <row r="200" spans="2:3" ht="12">
      <c r="B200" t="s">
        <v>13</v>
      </c>
      <c r="C200" t="s">
        <v>15</v>
      </c>
    </row>
    <row r="201" spans="2:3" ht="12">
      <c r="B201" t="s">
        <v>15</v>
      </c>
      <c r="C201" t="s">
        <v>14</v>
      </c>
    </row>
    <row r="202" spans="2:3" ht="12">
      <c r="B202" t="s">
        <v>13</v>
      </c>
      <c r="C202" t="s">
        <v>15</v>
      </c>
    </row>
    <row r="203" spans="2:3" ht="12">
      <c r="B203" t="s">
        <v>14</v>
      </c>
      <c r="C203" t="s">
        <v>15</v>
      </c>
    </row>
    <row r="204" spans="2:3" ht="12">
      <c r="B204" t="s">
        <v>15</v>
      </c>
      <c r="C204" t="s">
        <v>13</v>
      </c>
    </row>
    <row r="205" spans="2:3" ht="12">
      <c r="B205" t="s">
        <v>15</v>
      </c>
      <c r="C205" t="s">
        <v>14</v>
      </c>
    </row>
    <row r="206" spans="2:3" ht="12">
      <c r="B206" t="s">
        <v>14</v>
      </c>
      <c r="C206" t="s">
        <v>13</v>
      </c>
    </row>
    <row r="207" spans="2:3" ht="12">
      <c r="B207" t="s">
        <v>15</v>
      </c>
      <c r="C207" t="s">
        <v>13</v>
      </c>
    </row>
    <row r="208" spans="2:3" ht="12">
      <c r="B208" t="s">
        <v>15</v>
      </c>
      <c r="C208" t="s">
        <v>13</v>
      </c>
    </row>
    <row r="209" spans="2:3" ht="12">
      <c r="B209" t="s">
        <v>13</v>
      </c>
      <c r="C209" t="s">
        <v>15</v>
      </c>
    </row>
    <row r="210" spans="2:3" ht="12">
      <c r="B210" t="s">
        <v>14</v>
      </c>
      <c r="C210" t="s">
        <v>13</v>
      </c>
    </row>
    <row r="211" spans="2:3" ht="12">
      <c r="B211" t="s">
        <v>13</v>
      </c>
      <c r="C211" t="s">
        <v>14</v>
      </c>
    </row>
    <row r="212" spans="2:3" ht="12">
      <c r="B212" t="s">
        <v>15</v>
      </c>
      <c r="C212" t="s">
        <v>13</v>
      </c>
    </row>
    <row r="213" spans="2:3" ht="12">
      <c r="B213" t="s">
        <v>15</v>
      </c>
      <c r="C213" t="s">
        <v>14</v>
      </c>
    </row>
    <row r="214" spans="2:3" ht="12">
      <c r="B214" t="s">
        <v>14</v>
      </c>
      <c r="C214" t="s">
        <v>13</v>
      </c>
    </row>
    <row r="215" spans="2:3" ht="12">
      <c r="B215" t="s">
        <v>15</v>
      </c>
      <c r="C215" t="s">
        <v>13</v>
      </c>
    </row>
    <row r="216" spans="2:3" ht="12">
      <c r="B216" t="s">
        <v>13</v>
      </c>
      <c r="C216" t="s">
        <v>14</v>
      </c>
    </row>
    <row r="217" spans="2:3" ht="12">
      <c r="B217" t="s">
        <v>13</v>
      </c>
      <c r="C217" t="s">
        <v>15</v>
      </c>
    </row>
    <row r="218" spans="2:3" ht="12">
      <c r="B218" t="s">
        <v>15</v>
      </c>
      <c r="C218" t="s">
        <v>13</v>
      </c>
    </row>
    <row r="219" spans="2:3" ht="12">
      <c r="B219" t="s">
        <v>13</v>
      </c>
      <c r="C219" t="s">
        <v>15</v>
      </c>
    </row>
    <row r="220" spans="2:3" ht="12">
      <c r="B220" t="s">
        <v>13</v>
      </c>
      <c r="C220" t="s">
        <v>15</v>
      </c>
    </row>
    <row r="221" spans="2:3" ht="12">
      <c r="B221" t="s">
        <v>13</v>
      </c>
      <c r="C221" t="s">
        <v>15</v>
      </c>
    </row>
    <row r="222" spans="2:3" ht="12">
      <c r="B222" t="s">
        <v>13</v>
      </c>
      <c r="C222" t="s">
        <v>15</v>
      </c>
    </row>
    <row r="223" spans="2:3" ht="12">
      <c r="B223" t="s">
        <v>14</v>
      </c>
      <c r="C223" t="s">
        <v>13</v>
      </c>
    </row>
    <row r="224" spans="2:3" ht="12">
      <c r="B224" t="s">
        <v>14</v>
      </c>
      <c r="C224" t="s">
        <v>13</v>
      </c>
    </row>
    <row r="225" spans="2:3" ht="12">
      <c r="B225" t="s">
        <v>13</v>
      </c>
      <c r="C225" t="s">
        <v>14</v>
      </c>
    </row>
    <row r="226" spans="2:3" ht="12">
      <c r="B226" t="s">
        <v>14</v>
      </c>
      <c r="C226" t="s">
        <v>15</v>
      </c>
    </row>
    <row r="227" spans="2:3" ht="12">
      <c r="B227" t="s">
        <v>15</v>
      </c>
      <c r="C227" t="s">
        <v>14</v>
      </c>
    </row>
    <row r="228" spans="2:3" ht="12">
      <c r="B228" t="s">
        <v>15</v>
      </c>
      <c r="C228" t="s">
        <v>13</v>
      </c>
    </row>
    <row r="229" spans="2:3" ht="12">
      <c r="B229" t="s">
        <v>14</v>
      </c>
      <c r="C229" t="s">
        <v>15</v>
      </c>
    </row>
    <row r="230" spans="2:3" ht="12">
      <c r="B230" t="s">
        <v>15</v>
      </c>
      <c r="C230" t="s">
        <v>13</v>
      </c>
    </row>
    <row r="231" spans="2:3" ht="12">
      <c r="B231" t="s">
        <v>13</v>
      </c>
      <c r="C231" t="s">
        <v>14</v>
      </c>
    </row>
    <row r="232" spans="2:3" ht="12">
      <c r="B232" t="s">
        <v>15</v>
      </c>
      <c r="C232" t="s">
        <v>13</v>
      </c>
    </row>
    <row r="233" spans="2:3" ht="12">
      <c r="B233" t="s">
        <v>14</v>
      </c>
      <c r="C233" t="s">
        <v>15</v>
      </c>
    </row>
    <row r="234" spans="2:3" ht="12">
      <c r="B234" t="s">
        <v>13</v>
      </c>
      <c r="C234" t="s">
        <v>15</v>
      </c>
    </row>
    <row r="235" spans="2:3" ht="12">
      <c r="B235" t="s">
        <v>14</v>
      </c>
      <c r="C235" t="s">
        <v>15</v>
      </c>
    </row>
    <row r="236" spans="2:3" ht="12">
      <c r="B236" t="s">
        <v>14</v>
      </c>
      <c r="C236" t="s">
        <v>13</v>
      </c>
    </row>
    <row r="237" spans="2:3" ht="12">
      <c r="B237" t="s">
        <v>13</v>
      </c>
      <c r="C237" t="s">
        <v>14</v>
      </c>
    </row>
    <row r="238" spans="2:3" ht="12">
      <c r="B238" t="s">
        <v>13</v>
      </c>
      <c r="C238" t="s">
        <v>14</v>
      </c>
    </row>
    <row r="239" spans="2:3" ht="12">
      <c r="B239" t="s">
        <v>15</v>
      </c>
      <c r="C239" t="s">
        <v>14</v>
      </c>
    </row>
    <row r="240" spans="2:3" ht="12">
      <c r="B240" t="s">
        <v>14</v>
      </c>
      <c r="C240" t="s">
        <v>15</v>
      </c>
    </row>
    <row r="241" spans="2:3" ht="12">
      <c r="B241" t="s">
        <v>14</v>
      </c>
      <c r="C241" t="s">
        <v>15</v>
      </c>
    </row>
    <row r="242" spans="2:3" ht="12">
      <c r="B242" t="s">
        <v>14</v>
      </c>
      <c r="C242" t="s">
        <v>13</v>
      </c>
    </row>
    <row r="243" spans="2:3" ht="12">
      <c r="B243" t="s">
        <v>15</v>
      </c>
      <c r="C243" t="s">
        <v>13</v>
      </c>
    </row>
    <row r="244" spans="2:3" ht="12">
      <c r="B244" t="s">
        <v>15</v>
      </c>
      <c r="C244" t="s">
        <v>13</v>
      </c>
    </row>
    <row r="245" spans="2:3" ht="12">
      <c r="B245" t="s">
        <v>14</v>
      </c>
      <c r="C245" t="s">
        <v>13</v>
      </c>
    </row>
    <row r="246" spans="2:3" ht="12">
      <c r="B246" t="s">
        <v>13</v>
      </c>
      <c r="C246" t="s">
        <v>14</v>
      </c>
    </row>
    <row r="247" spans="2:3" ht="12">
      <c r="B247" t="s">
        <v>15</v>
      </c>
      <c r="C247" t="s">
        <v>14</v>
      </c>
    </row>
    <row r="248" spans="2:3" ht="12">
      <c r="B248" t="s">
        <v>14</v>
      </c>
      <c r="C248" t="s">
        <v>13</v>
      </c>
    </row>
    <row r="249" spans="2:3" ht="12">
      <c r="B249" t="s">
        <v>15</v>
      </c>
      <c r="C249" t="s">
        <v>14</v>
      </c>
    </row>
    <row r="250" spans="2:3" ht="12">
      <c r="B250" t="s">
        <v>13</v>
      </c>
      <c r="C250" t="s">
        <v>15</v>
      </c>
    </row>
    <row r="251" spans="2:3" ht="12">
      <c r="B251" t="s">
        <v>13</v>
      </c>
      <c r="C251" t="s">
        <v>14</v>
      </c>
    </row>
    <row r="252" spans="2:3" ht="12">
      <c r="B252" t="s">
        <v>13</v>
      </c>
      <c r="C252" t="s">
        <v>15</v>
      </c>
    </row>
    <row r="253" spans="2:3" ht="12">
      <c r="B253" t="s">
        <v>14</v>
      </c>
      <c r="C253" t="s">
        <v>13</v>
      </c>
    </row>
    <row r="254" spans="2:3" ht="12">
      <c r="B254" t="s">
        <v>13</v>
      </c>
      <c r="C254" t="s">
        <v>14</v>
      </c>
    </row>
    <row r="255" spans="2:3" ht="12">
      <c r="B255" t="s">
        <v>13</v>
      </c>
      <c r="C255" t="s">
        <v>15</v>
      </c>
    </row>
    <row r="256" spans="2:3" ht="12">
      <c r="B256" t="s">
        <v>15</v>
      </c>
      <c r="C256" t="s">
        <v>13</v>
      </c>
    </row>
    <row r="257" spans="2:3" ht="12">
      <c r="B257" t="s">
        <v>15</v>
      </c>
      <c r="C257" t="s">
        <v>13</v>
      </c>
    </row>
    <row r="258" spans="2:3" ht="12">
      <c r="B258" t="s">
        <v>13</v>
      </c>
      <c r="C258" t="s">
        <v>14</v>
      </c>
    </row>
    <row r="259" spans="2:3" ht="12">
      <c r="B259" t="s">
        <v>13</v>
      </c>
      <c r="C259" t="s">
        <v>14</v>
      </c>
    </row>
    <row r="260" spans="2:3" ht="12">
      <c r="B260" t="s">
        <v>15</v>
      </c>
      <c r="C260" t="s">
        <v>13</v>
      </c>
    </row>
    <row r="261" spans="2:3" ht="12">
      <c r="B261" t="s">
        <v>15</v>
      </c>
      <c r="C261" t="s">
        <v>13</v>
      </c>
    </row>
    <row r="262" spans="2:3" ht="12">
      <c r="B262" t="s">
        <v>13</v>
      </c>
      <c r="C262" t="s">
        <v>14</v>
      </c>
    </row>
    <row r="263" spans="2:3" ht="12">
      <c r="B263" t="s">
        <v>13</v>
      </c>
      <c r="C263" t="s">
        <v>15</v>
      </c>
    </row>
    <row r="264" spans="2:3" ht="12">
      <c r="B264" t="s">
        <v>14</v>
      </c>
      <c r="C264" t="s">
        <v>13</v>
      </c>
    </row>
    <row r="265" spans="2:3" ht="12">
      <c r="B265" t="s">
        <v>13</v>
      </c>
      <c r="C265" t="s">
        <v>15</v>
      </c>
    </row>
    <row r="266" spans="2:3" ht="12">
      <c r="B266" t="s">
        <v>14</v>
      </c>
      <c r="C266" t="s">
        <v>15</v>
      </c>
    </row>
    <row r="267" spans="2:3" ht="12">
      <c r="B267" t="s">
        <v>15</v>
      </c>
      <c r="C267" t="s">
        <v>13</v>
      </c>
    </row>
    <row r="268" spans="2:3" ht="12">
      <c r="B268" t="s">
        <v>14</v>
      </c>
      <c r="C268" t="s">
        <v>13</v>
      </c>
    </row>
    <row r="269" spans="2:3" ht="12">
      <c r="B269" t="s">
        <v>13</v>
      </c>
      <c r="C269" t="s">
        <v>14</v>
      </c>
    </row>
    <row r="270" spans="2:3" ht="12">
      <c r="B270" t="s">
        <v>14</v>
      </c>
      <c r="C270" t="s">
        <v>15</v>
      </c>
    </row>
    <row r="271" spans="2:3" ht="12">
      <c r="B271" t="s">
        <v>14</v>
      </c>
      <c r="C271" t="s">
        <v>15</v>
      </c>
    </row>
    <row r="272" spans="2:3" ht="12">
      <c r="B272" t="s">
        <v>15</v>
      </c>
      <c r="C272" t="s">
        <v>14</v>
      </c>
    </row>
    <row r="273" spans="2:3" ht="12">
      <c r="B273" t="s">
        <v>14</v>
      </c>
      <c r="C273" t="s">
        <v>13</v>
      </c>
    </row>
    <row r="274" spans="2:3" ht="12">
      <c r="B274" t="s">
        <v>13</v>
      </c>
      <c r="C274" t="s">
        <v>15</v>
      </c>
    </row>
    <row r="275" spans="2:3" ht="12">
      <c r="B275" t="s">
        <v>13</v>
      </c>
      <c r="C275" t="s">
        <v>14</v>
      </c>
    </row>
    <row r="276" spans="2:3" ht="12">
      <c r="B276" t="s">
        <v>15</v>
      </c>
      <c r="C276" t="s">
        <v>14</v>
      </c>
    </row>
    <row r="277" spans="2:3" ht="12">
      <c r="B277" t="s">
        <v>15</v>
      </c>
      <c r="C277" t="s">
        <v>13</v>
      </c>
    </row>
    <row r="278" spans="2:3" ht="12">
      <c r="B278" t="s">
        <v>13</v>
      </c>
      <c r="C278" t="s">
        <v>14</v>
      </c>
    </row>
    <row r="279" spans="2:3" ht="12">
      <c r="B279" t="s">
        <v>15</v>
      </c>
      <c r="C279" t="s">
        <v>13</v>
      </c>
    </row>
    <row r="280" spans="2:3" ht="12">
      <c r="B280" t="s">
        <v>13</v>
      </c>
      <c r="C280" t="s">
        <v>15</v>
      </c>
    </row>
    <row r="281" spans="2:3" ht="12">
      <c r="B281" t="s">
        <v>13</v>
      </c>
      <c r="C281" t="s">
        <v>14</v>
      </c>
    </row>
    <row r="282" spans="2:3" ht="12">
      <c r="B282" t="s">
        <v>14</v>
      </c>
      <c r="C282" t="s">
        <v>15</v>
      </c>
    </row>
    <row r="283" spans="2:3" ht="12">
      <c r="B283" t="s">
        <v>15</v>
      </c>
      <c r="C283" t="s">
        <v>13</v>
      </c>
    </row>
    <row r="284" spans="2:3" ht="12">
      <c r="B284" t="s">
        <v>13</v>
      </c>
      <c r="C284" t="s">
        <v>14</v>
      </c>
    </row>
    <row r="285" spans="2:3" ht="12">
      <c r="B285" t="s">
        <v>14</v>
      </c>
      <c r="C285" t="s">
        <v>13</v>
      </c>
    </row>
    <row r="286" spans="2:3" ht="12">
      <c r="B286" t="s">
        <v>13</v>
      </c>
      <c r="C286" t="s">
        <v>14</v>
      </c>
    </row>
    <row r="287" spans="2:3" ht="12">
      <c r="B287" t="s">
        <v>13</v>
      </c>
      <c r="C287" t="s">
        <v>14</v>
      </c>
    </row>
    <row r="288" spans="2:3" ht="12">
      <c r="B288" t="s">
        <v>14</v>
      </c>
      <c r="C288" t="s">
        <v>13</v>
      </c>
    </row>
    <row r="289" spans="2:3" ht="12">
      <c r="B289" t="s">
        <v>14</v>
      </c>
      <c r="C289" t="s">
        <v>15</v>
      </c>
    </row>
    <row r="290" spans="2:3" ht="12">
      <c r="B290" t="s">
        <v>14</v>
      </c>
      <c r="C290" t="s">
        <v>15</v>
      </c>
    </row>
    <row r="291" spans="2:3" ht="12">
      <c r="B291" t="s">
        <v>15</v>
      </c>
      <c r="C291" t="s">
        <v>14</v>
      </c>
    </row>
    <row r="292" spans="2:3" ht="12">
      <c r="B292" t="s">
        <v>14</v>
      </c>
      <c r="C292" t="s">
        <v>15</v>
      </c>
    </row>
    <row r="293" spans="2:3" ht="12">
      <c r="B293" t="s">
        <v>15</v>
      </c>
      <c r="C293" t="s">
        <v>13</v>
      </c>
    </row>
    <row r="294" spans="2:3" ht="12">
      <c r="B294" t="s">
        <v>14</v>
      </c>
      <c r="C294" t="s">
        <v>15</v>
      </c>
    </row>
    <row r="295" spans="2:3" ht="12">
      <c r="B295" t="s">
        <v>15</v>
      </c>
      <c r="C295" t="s">
        <v>14</v>
      </c>
    </row>
    <row r="296" spans="2:3" ht="12">
      <c r="B296" t="s">
        <v>13</v>
      </c>
      <c r="C296" t="s">
        <v>14</v>
      </c>
    </row>
    <row r="297" spans="2:3" ht="12">
      <c r="B297" t="s">
        <v>14</v>
      </c>
      <c r="C297" t="s">
        <v>15</v>
      </c>
    </row>
    <row r="298" spans="2:3" ht="12">
      <c r="B298" t="s">
        <v>14</v>
      </c>
      <c r="C298" t="s">
        <v>13</v>
      </c>
    </row>
    <row r="299" spans="2:3" ht="12">
      <c r="B299" t="s">
        <v>14</v>
      </c>
      <c r="C299" t="s">
        <v>15</v>
      </c>
    </row>
    <row r="300" spans="2:3" ht="12">
      <c r="B300" t="s">
        <v>13</v>
      </c>
      <c r="C300" t="s">
        <v>14</v>
      </c>
    </row>
    <row r="301" spans="2:3" ht="12">
      <c r="B301" t="s">
        <v>13</v>
      </c>
      <c r="C301" t="s">
        <v>15</v>
      </c>
    </row>
    <row r="302" spans="2:3" ht="12">
      <c r="B302" t="s">
        <v>13</v>
      </c>
      <c r="C302" t="s">
        <v>14</v>
      </c>
    </row>
    <row r="303" spans="2:3" ht="12">
      <c r="B303" t="s">
        <v>15</v>
      </c>
      <c r="C303" t="s">
        <v>13</v>
      </c>
    </row>
    <row r="304" spans="2:3" ht="12">
      <c r="B304" t="s">
        <v>13</v>
      </c>
      <c r="C304" t="s">
        <v>14</v>
      </c>
    </row>
    <row r="305" spans="2:3" ht="12">
      <c r="B305" t="s">
        <v>13</v>
      </c>
      <c r="C305" t="s">
        <v>15</v>
      </c>
    </row>
    <row r="306" spans="2:3" ht="12">
      <c r="B306" t="s">
        <v>15</v>
      </c>
      <c r="C306" t="s">
        <v>13</v>
      </c>
    </row>
    <row r="307" spans="2:3" ht="12">
      <c r="B307" t="s">
        <v>14</v>
      </c>
      <c r="C307" t="s">
        <v>13</v>
      </c>
    </row>
    <row r="308" spans="2:3" ht="12">
      <c r="B308" t="s">
        <v>13</v>
      </c>
      <c r="C308" t="s">
        <v>15</v>
      </c>
    </row>
    <row r="309" spans="2:3" ht="12">
      <c r="B309" t="s">
        <v>13</v>
      </c>
      <c r="C309" t="s">
        <v>14</v>
      </c>
    </row>
    <row r="310" spans="2:3" ht="12">
      <c r="B310" t="s">
        <v>15</v>
      </c>
      <c r="C310" t="s">
        <v>14</v>
      </c>
    </row>
    <row r="311" spans="2:3" ht="12">
      <c r="B311" t="s">
        <v>14</v>
      </c>
      <c r="C311" t="s">
        <v>15</v>
      </c>
    </row>
    <row r="312" spans="2:3" ht="12">
      <c r="B312" t="s">
        <v>15</v>
      </c>
      <c r="C312" t="s">
        <v>13</v>
      </c>
    </row>
    <row r="313" spans="2:3" ht="12">
      <c r="B313" t="s">
        <v>14</v>
      </c>
      <c r="C313" t="s">
        <v>15</v>
      </c>
    </row>
    <row r="314" spans="2:3" ht="12">
      <c r="B314" t="s">
        <v>13</v>
      </c>
      <c r="C314" t="s">
        <v>14</v>
      </c>
    </row>
    <row r="315" spans="2:3" ht="12">
      <c r="B315" t="s">
        <v>13</v>
      </c>
      <c r="C315" t="s">
        <v>14</v>
      </c>
    </row>
    <row r="316" spans="2:3" ht="12">
      <c r="B316" t="s">
        <v>13</v>
      </c>
      <c r="C316" t="s">
        <v>15</v>
      </c>
    </row>
    <row r="317" spans="2:3" ht="12">
      <c r="B317" t="s">
        <v>15</v>
      </c>
      <c r="C317" t="s">
        <v>13</v>
      </c>
    </row>
    <row r="318" spans="2:3" ht="12">
      <c r="B318" t="s">
        <v>14</v>
      </c>
      <c r="C318" t="s">
        <v>15</v>
      </c>
    </row>
    <row r="319" spans="2:3" ht="12">
      <c r="B319" t="s">
        <v>13</v>
      </c>
      <c r="C319" t="s">
        <v>15</v>
      </c>
    </row>
    <row r="320" spans="2:3" ht="12">
      <c r="B320" t="s">
        <v>14</v>
      </c>
      <c r="C320" t="s">
        <v>15</v>
      </c>
    </row>
    <row r="321" spans="2:3" ht="12">
      <c r="B321" t="s">
        <v>14</v>
      </c>
      <c r="C321" t="s">
        <v>15</v>
      </c>
    </row>
    <row r="322" spans="2:3" ht="12">
      <c r="B322" t="s">
        <v>15</v>
      </c>
      <c r="C322" t="s">
        <v>13</v>
      </c>
    </row>
    <row r="323" spans="2:3" ht="12">
      <c r="B323" t="s">
        <v>13</v>
      </c>
      <c r="C323" t="s">
        <v>15</v>
      </c>
    </row>
    <row r="324" spans="2:3" ht="12">
      <c r="B324" t="s">
        <v>13</v>
      </c>
      <c r="C324" t="s">
        <v>15</v>
      </c>
    </row>
    <row r="325" spans="2:3" ht="12">
      <c r="B325" t="s">
        <v>15</v>
      </c>
      <c r="C325" t="s">
        <v>13</v>
      </c>
    </row>
    <row r="326" spans="2:3" ht="12">
      <c r="B326" t="s">
        <v>15</v>
      </c>
      <c r="C326" t="s">
        <v>14</v>
      </c>
    </row>
    <row r="327" spans="2:3" ht="12">
      <c r="B327" t="s">
        <v>13</v>
      </c>
      <c r="C327" t="s">
        <v>14</v>
      </c>
    </row>
    <row r="328" spans="2:3" ht="12">
      <c r="B328" t="s">
        <v>14</v>
      </c>
      <c r="C328" t="s">
        <v>13</v>
      </c>
    </row>
    <row r="329" spans="2:3" ht="12">
      <c r="B329" t="s">
        <v>13</v>
      </c>
      <c r="C329" t="s">
        <v>15</v>
      </c>
    </row>
    <row r="330" spans="2:3" ht="12">
      <c r="B330" t="s">
        <v>14</v>
      </c>
      <c r="C330" t="s">
        <v>15</v>
      </c>
    </row>
    <row r="331" spans="2:3" ht="12">
      <c r="B331" t="s">
        <v>13</v>
      </c>
      <c r="C331" t="s">
        <v>14</v>
      </c>
    </row>
    <row r="332" spans="2:3" ht="12">
      <c r="B332" t="s">
        <v>14</v>
      </c>
      <c r="C332" t="s">
        <v>13</v>
      </c>
    </row>
    <row r="333" spans="2:3" ht="12">
      <c r="B333" t="s">
        <v>14</v>
      </c>
      <c r="C333" t="s">
        <v>13</v>
      </c>
    </row>
    <row r="334" spans="2:3" ht="12">
      <c r="B334" t="s">
        <v>15</v>
      </c>
      <c r="C334" t="s">
        <v>14</v>
      </c>
    </row>
    <row r="335" spans="2:3" ht="12">
      <c r="B335" t="s">
        <v>13</v>
      </c>
      <c r="C335" t="s">
        <v>14</v>
      </c>
    </row>
    <row r="336" spans="2:3" ht="12">
      <c r="B336" t="s">
        <v>15</v>
      </c>
      <c r="C336" t="s">
        <v>13</v>
      </c>
    </row>
    <row r="337" spans="2:3" ht="12">
      <c r="B337" t="s">
        <v>13</v>
      </c>
      <c r="C337" t="s">
        <v>14</v>
      </c>
    </row>
    <row r="338" spans="2:3" ht="12">
      <c r="B338" t="s">
        <v>13</v>
      </c>
      <c r="C338" t="s">
        <v>14</v>
      </c>
    </row>
    <row r="339" spans="2:3" ht="12">
      <c r="B339" t="s">
        <v>13</v>
      </c>
      <c r="C339" t="s">
        <v>15</v>
      </c>
    </row>
    <row r="340" spans="2:3" ht="12">
      <c r="B340" t="s">
        <v>13</v>
      </c>
      <c r="C340" t="s">
        <v>15</v>
      </c>
    </row>
    <row r="341" spans="2:3" ht="12">
      <c r="B341" t="s">
        <v>13</v>
      </c>
      <c r="C341" t="s">
        <v>15</v>
      </c>
    </row>
    <row r="342" spans="2:3" ht="12">
      <c r="B342" t="s">
        <v>15</v>
      </c>
      <c r="C342" t="s">
        <v>13</v>
      </c>
    </row>
    <row r="343" spans="2:3" ht="12">
      <c r="B343" t="s">
        <v>15</v>
      </c>
      <c r="C343" t="s">
        <v>14</v>
      </c>
    </row>
    <row r="344" spans="2:3" ht="12">
      <c r="B344" t="s">
        <v>14</v>
      </c>
      <c r="C344" t="s">
        <v>15</v>
      </c>
    </row>
    <row r="345" spans="2:3" ht="12">
      <c r="B345" t="s">
        <v>13</v>
      </c>
      <c r="C345" t="s">
        <v>15</v>
      </c>
    </row>
    <row r="346" spans="2:3" ht="12">
      <c r="B346" t="s">
        <v>14</v>
      </c>
      <c r="C346" t="s">
        <v>15</v>
      </c>
    </row>
    <row r="347" spans="2:3" ht="12">
      <c r="B347" t="s">
        <v>15</v>
      </c>
      <c r="C347" t="s">
        <v>14</v>
      </c>
    </row>
    <row r="348" spans="2:3" ht="12">
      <c r="B348" t="s">
        <v>15</v>
      </c>
      <c r="C348" t="s">
        <v>13</v>
      </c>
    </row>
    <row r="349" spans="2:3" ht="12">
      <c r="B349" t="s">
        <v>14</v>
      </c>
      <c r="C349" t="s">
        <v>13</v>
      </c>
    </row>
    <row r="350" spans="2:3" ht="12">
      <c r="B350" t="s">
        <v>14</v>
      </c>
      <c r="C350" t="s">
        <v>15</v>
      </c>
    </row>
    <row r="351" spans="2:3" ht="12">
      <c r="B351" t="s">
        <v>13</v>
      </c>
      <c r="C351" t="s">
        <v>14</v>
      </c>
    </row>
    <row r="352" spans="2:3" ht="12">
      <c r="B352" t="s">
        <v>14</v>
      </c>
      <c r="C352" t="s">
        <v>15</v>
      </c>
    </row>
    <row r="353" spans="2:3" ht="12">
      <c r="B353" t="s">
        <v>13</v>
      </c>
      <c r="C353" t="s">
        <v>15</v>
      </c>
    </row>
    <row r="354" spans="2:3" ht="12">
      <c r="B354" t="s">
        <v>15</v>
      </c>
      <c r="C354" t="s">
        <v>14</v>
      </c>
    </row>
    <row r="355" spans="2:3" ht="12">
      <c r="B355" t="s">
        <v>13</v>
      </c>
      <c r="C355" t="s">
        <v>14</v>
      </c>
    </row>
    <row r="356" spans="2:3" ht="12">
      <c r="B356" t="s">
        <v>13</v>
      </c>
      <c r="C356" t="s">
        <v>15</v>
      </c>
    </row>
    <row r="357" spans="2:3" ht="12">
      <c r="B357" t="s">
        <v>14</v>
      </c>
      <c r="C357" t="s">
        <v>15</v>
      </c>
    </row>
    <row r="358" spans="2:3" ht="12">
      <c r="B358" t="s">
        <v>15</v>
      </c>
      <c r="C358" t="s">
        <v>13</v>
      </c>
    </row>
    <row r="359" spans="2:3" ht="12">
      <c r="B359" t="s">
        <v>14</v>
      </c>
      <c r="C359" t="s">
        <v>15</v>
      </c>
    </row>
    <row r="360" spans="2:3" ht="12">
      <c r="B360" t="s">
        <v>13</v>
      </c>
      <c r="C360" t="s">
        <v>15</v>
      </c>
    </row>
    <row r="361" spans="2:3" ht="12">
      <c r="B361" t="s">
        <v>13</v>
      </c>
      <c r="C361" t="s">
        <v>15</v>
      </c>
    </row>
    <row r="362" spans="2:3" ht="12">
      <c r="B362" t="s">
        <v>15</v>
      </c>
      <c r="C362" t="s">
        <v>13</v>
      </c>
    </row>
    <row r="363" spans="2:3" ht="12">
      <c r="B363" t="s">
        <v>13</v>
      </c>
      <c r="C363" t="s">
        <v>14</v>
      </c>
    </row>
    <row r="364" spans="2:3" ht="12">
      <c r="B364" t="s">
        <v>15</v>
      </c>
      <c r="C364" t="s">
        <v>14</v>
      </c>
    </row>
    <row r="365" spans="2:3" ht="12">
      <c r="B365" t="s">
        <v>13</v>
      </c>
      <c r="C365" t="s">
        <v>14</v>
      </c>
    </row>
    <row r="366" spans="2:3" ht="12">
      <c r="B366" t="s">
        <v>15</v>
      </c>
      <c r="C366" t="s">
        <v>13</v>
      </c>
    </row>
    <row r="367" spans="2:3" ht="12">
      <c r="B367" t="s">
        <v>15</v>
      </c>
      <c r="C367" t="s">
        <v>13</v>
      </c>
    </row>
    <row r="368" spans="2:3" ht="12">
      <c r="B368" t="s">
        <v>13</v>
      </c>
      <c r="C368" t="s">
        <v>14</v>
      </c>
    </row>
    <row r="369" spans="2:3" ht="12">
      <c r="B369" t="s">
        <v>15</v>
      </c>
      <c r="C369" t="s">
        <v>14</v>
      </c>
    </row>
    <row r="370" spans="2:3" ht="12">
      <c r="B370" t="s">
        <v>14</v>
      </c>
      <c r="C370" t="s">
        <v>13</v>
      </c>
    </row>
    <row r="371" spans="2:3" ht="12">
      <c r="B371" t="s">
        <v>13</v>
      </c>
      <c r="C371" t="s">
        <v>15</v>
      </c>
    </row>
    <row r="372" spans="2:3" ht="12">
      <c r="B372" t="s">
        <v>15</v>
      </c>
      <c r="C372" t="s">
        <v>13</v>
      </c>
    </row>
    <row r="373" spans="2:3" ht="12">
      <c r="B373" t="s">
        <v>13</v>
      </c>
      <c r="C373" t="s">
        <v>14</v>
      </c>
    </row>
    <row r="374" spans="2:3" ht="12">
      <c r="B374" t="s">
        <v>15</v>
      </c>
      <c r="C374" t="s">
        <v>13</v>
      </c>
    </row>
    <row r="375" spans="2:3" ht="12">
      <c r="B375" t="s">
        <v>14</v>
      </c>
      <c r="C375" t="s">
        <v>15</v>
      </c>
    </row>
    <row r="376" spans="2:3" ht="12">
      <c r="B376" t="s">
        <v>13</v>
      </c>
      <c r="C376" t="s">
        <v>14</v>
      </c>
    </row>
    <row r="377" spans="2:3" ht="12">
      <c r="B377" t="s">
        <v>13</v>
      </c>
      <c r="C377" t="s">
        <v>14</v>
      </c>
    </row>
    <row r="378" spans="2:3" ht="12">
      <c r="B378" t="s">
        <v>14</v>
      </c>
      <c r="C378" t="s">
        <v>15</v>
      </c>
    </row>
    <row r="379" spans="2:3" ht="12">
      <c r="B379" t="s">
        <v>13</v>
      </c>
      <c r="C379" t="s">
        <v>14</v>
      </c>
    </row>
    <row r="380" spans="2:3" ht="12">
      <c r="B380" t="s">
        <v>15</v>
      </c>
      <c r="C380" t="s">
        <v>14</v>
      </c>
    </row>
    <row r="381" spans="2:3" ht="12">
      <c r="B381" t="s">
        <v>13</v>
      </c>
      <c r="C381" t="s">
        <v>14</v>
      </c>
    </row>
    <row r="382" spans="2:3" ht="12">
      <c r="B382" t="s">
        <v>13</v>
      </c>
      <c r="C382" t="s">
        <v>14</v>
      </c>
    </row>
    <row r="383" spans="2:3" ht="12">
      <c r="B383" t="s">
        <v>15</v>
      </c>
      <c r="C383" t="s">
        <v>14</v>
      </c>
    </row>
    <row r="384" spans="2:3" ht="12">
      <c r="B384" t="s">
        <v>14</v>
      </c>
      <c r="C384" t="s">
        <v>15</v>
      </c>
    </row>
    <row r="385" spans="2:3" ht="12">
      <c r="B385" t="s">
        <v>14</v>
      </c>
      <c r="C385" t="s">
        <v>13</v>
      </c>
    </row>
    <row r="386" spans="2:3" ht="12">
      <c r="B386" t="s">
        <v>14</v>
      </c>
      <c r="C386" t="s">
        <v>13</v>
      </c>
    </row>
    <row r="387" spans="2:3" ht="12">
      <c r="B387" t="s">
        <v>13</v>
      </c>
      <c r="C387" t="s">
        <v>15</v>
      </c>
    </row>
    <row r="388" spans="2:3" ht="12">
      <c r="B388" t="s">
        <v>15</v>
      </c>
      <c r="C388" t="s">
        <v>14</v>
      </c>
    </row>
    <row r="389" spans="2:3" ht="12">
      <c r="B389" t="s">
        <v>13</v>
      </c>
      <c r="C389" t="s">
        <v>14</v>
      </c>
    </row>
    <row r="390" spans="2:3" ht="12">
      <c r="B390" t="s">
        <v>13</v>
      </c>
      <c r="C390" t="s">
        <v>15</v>
      </c>
    </row>
    <row r="391" spans="2:3" ht="12">
      <c r="B391" t="s">
        <v>13</v>
      </c>
      <c r="C391" t="s">
        <v>15</v>
      </c>
    </row>
    <row r="392" spans="2:3" ht="12">
      <c r="B392" t="s">
        <v>13</v>
      </c>
      <c r="C392" t="s">
        <v>15</v>
      </c>
    </row>
    <row r="393" spans="2:3" ht="12">
      <c r="B393" t="s">
        <v>15</v>
      </c>
      <c r="C393" t="s">
        <v>14</v>
      </c>
    </row>
    <row r="394" spans="2:3" ht="12">
      <c r="B394" t="s">
        <v>15</v>
      </c>
      <c r="C394" t="s">
        <v>14</v>
      </c>
    </row>
    <row r="395" spans="2:3" ht="12">
      <c r="B395" t="s">
        <v>13</v>
      </c>
      <c r="C395" t="s">
        <v>14</v>
      </c>
    </row>
    <row r="396" spans="2:3" ht="12">
      <c r="B396" t="s">
        <v>15</v>
      </c>
      <c r="C396" t="s">
        <v>14</v>
      </c>
    </row>
    <row r="397" spans="2:3" ht="12">
      <c r="B397" t="s">
        <v>15</v>
      </c>
      <c r="C397" t="s">
        <v>14</v>
      </c>
    </row>
    <row r="398" spans="2:3" ht="12">
      <c r="B398" t="s">
        <v>15</v>
      </c>
      <c r="C398" t="s">
        <v>13</v>
      </c>
    </row>
    <row r="399" spans="2:3" ht="12">
      <c r="B399" t="s">
        <v>15</v>
      </c>
      <c r="C399" t="s">
        <v>13</v>
      </c>
    </row>
    <row r="400" spans="2:3" ht="12">
      <c r="B400" t="s">
        <v>15</v>
      </c>
      <c r="C400" t="s">
        <v>14</v>
      </c>
    </row>
    <row r="401" spans="2:3" ht="12">
      <c r="B401" t="s">
        <v>14</v>
      </c>
      <c r="C401" t="s">
        <v>15</v>
      </c>
    </row>
    <row r="402" spans="2:3" ht="12">
      <c r="B402" t="s">
        <v>13</v>
      </c>
      <c r="C402" t="s">
        <v>14</v>
      </c>
    </row>
    <row r="403" spans="2:3" ht="12">
      <c r="B403" t="s">
        <v>14</v>
      </c>
      <c r="C403" t="s">
        <v>13</v>
      </c>
    </row>
    <row r="404" spans="2:3" ht="12">
      <c r="B404" t="s">
        <v>15</v>
      </c>
      <c r="C404" t="s">
        <v>14</v>
      </c>
    </row>
    <row r="405" spans="2:3" ht="12">
      <c r="B405" t="s">
        <v>14</v>
      </c>
      <c r="C405" t="s">
        <v>15</v>
      </c>
    </row>
    <row r="406" spans="2:3" ht="12">
      <c r="B406" t="s">
        <v>13</v>
      </c>
      <c r="C406" t="s">
        <v>15</v>
      </c>
    </row>
    <row r="407" spans="2:3" ht="12">
      <c r="B407" t="s">
        <v>13</v>
      </c>
      <c r="C407" t="s">
        <v>15</v>
      </c>
    </row>
    <row r="408" spans="2:3" ht="12">
      <c r="B408" t="s">
        <v>14</v>
      </c>
      <c r="C408" t="s">
        <v>15</v>
      </c>
    </row>
    <row r="409" spans="2:3" ht="12">
      <c r="B409" t="s">
        <v>13</v>
      </c>
      <c r="C409" t="s">
        <v>14</v>
      </c>
    </row>
    <row r="410" spans="2:3" ht="12">
      <c r="B410" t="s">
        <v>15</v>
      </c>
      <c r="C410" t="s">
        <v>14</v>
      </c>
    </row>
    <row r="411" spans="2:3" ht="12">
      <c r="B411" t="s">
        <v>14</v>
      </c>
      <c r="C411" t="s">
        <v>13</v>
      </c>
    </row>
    <row r="412" spans="2:3" ht="12">
      <c r="B412" t="s">
        <v>13</v>
      </c>
      <c r="C412" t="s">
        <v>15</v>
      </c>
    </row>
    <row r="413" spans="2:3" ht="12">
      <c r="B413" t="s">
        <v>13</v>
      </c>
      <c r="C413" t="s">
        <v>14</v>
      </c>
    </row>
    <row r="414" spans="2:3" ht="12">
      <c r="B414" t="s">
        <v>15</v>
      </c>
      <c r="C414" t="s">
        <v>13</v>
      </c>
    </row>
    <row r="415" spans="2:3" ht="12">
      <c r="B415" t="s">
        <v>15</v>
      </c>
      <c r="C415" t="s">
        <v>13</v>
      </c>
    </row>
    <row r="416" spans="2:3" ht="12">
      <c r="B416" t="s">
        <v>15</v>
      </c>
      <c r="C416" t="s">
        <v>14</v>
      </c>
    </row>
    <row r="417" spans="2:3" ht="12">
      <c r="B417" t="s">
        <v>13</v>
      </c>
      <c r="C417" t="s">
        <v>15</v>
      </c>
    </row>
    <row r="418" spans="2:3" ht="12">
      <c r="B418" t="s">
        <v>13</v>
      </c>
      <c r="C418" t="s">
        <v>15</v>
      </c>
    </row>
    <row r="419" spans="2:3" ht="12">
      <c r="B419" t="s">
        <v>15</v>
      </c>
      <c r="C419" t="s">
        <v>13</v>
      </c>
    </row>
    <row r="420" spans="2:3" ht="12">
      <c r="B420" t="s">
        <v>13</v>
      </c>
      <c r="C420" t="s">
        <v>14</v>
      </c>
    </row>
    <row r="421" spans="2:3" ht="12">
      <c r="B421" t="s">
        <v>15</v>
      </c>
      <c r="C421" t="s">
        <v>13</v>
      </c>
    </row>
    <row r="422" spans="2:3" ht="12">
      <c r="B422" t="s">
        <v>13</v>
      </c>
      <c r="C422" t="s">
        <v>15</v>
      </c>
    </row>
    <row r="423" spans="2:3" ht="12">
      <c r="B423" t="s">
        <v>13</v>
      </c>
      <c r="C423" t="s">
        <v>15</v>
      </c>
    </row>
    <row r="424" spans="2:3" ht="12">
      <c r="B424" t="s">
        <v>15</v>
      </c>
      <c r="C424" t="s">
        <v>13</v>
      </c>
    </row>
    <row r="425" spans="2:3" ht="12">
      <c r="B425" t="s">
        <v>13</v>
      </c>
      <c r="C425" t="s">
        <v>15</v>
      </c>
    </row>
    <row r="426" spans="2:3" ht="12">
      <c r="B426" t="s">
        <v>13</v>
      </c>
      <c r="C426" t="s">
        <v>14</v>
      </c>
    </row>
    <row r="427" spans="2:3" ht="12">
      <c r="B427" t="s">
        <v>13</v>
      </c>
      <c r="C427" t="s">
        <v>14</v>
      </c>
    </row>
    <row r="428" spans="2:3" ht="12">
      <c r="B428" t="s">
        <v>13</v>
      </c>
      <c r="C428" t="s">
        <v>15</v>
      </c>
    </row>
    <row r="429" spans="2:3" ht="12">
      <c r="B429" t="s">
        <v>15</v>
      </c>
      <c r="C429" t="s">
        <v>13</v>
      </c>
    </row>
    <row r="430" spans="2:3" ht="12">
      <c r="B430" t="s">
        <v>15</v>
      </c>
      <c r="C430" t="s">
        <v>14</v>
      </c>
    </row>
    <row r="431" spans="2:3" ht="12">
      <c r="B431" t="s">
        <v>15</v>
      </c>
      <c r="C431" t="s">
        <v>13</v>
      </c>
    </row>
    <row r="432" spans="2:3" ht="12">
      <c r="B432" t="s">
        <v>15</v>
      </c>
      <c r="C432" t="s">
        <v>14</v>
      </c>
    </row>
    <row r="433" spans="2:3" ht="12">
      <c r="B433" t="s">
        <v>14</v>
      </c>
      <c r="C433" t="s">
        <v>13</v>
      </c>
    </row>
    <row r="434" spans="2:3" ht="12">
      <c r="B434" t="s">
        <v>14</v>
      </c>
      <c r="C434" t="s">
        <v>13</v>
      </c>
    </row>
    <row r="435" spans="2:3" ht="12">
      <c r="B435" t="s">
        <v>13</v>
      </c>
      <c r="C435" t="s">
        <v>15</v>
      </c>
    </row>
    <row r="436" spans="2:3" ht="12">
      <c r="B436" t="s">
        <v>13</v>
      </c>
      <c r="C436" t="s">
        <v>15</v>
      </c>
    </row>
    <row r="437" spans="2:3" ht="12">
      <c r="B437" t="s">
        <v>15</v>
      </c>
      <c r="C437" t="s">
        <v>14</v>
      </c>
    </row>
    <row r="438" spans="2:3" ht="12">
      <c r="B438" t="s">
        <v>13</v>
      </c>
      <c r="C438" t="s">
        <v>15</v>
      </c>
    </row>
    <row r="439" spans="2:3" ht="12">
      <c r="B439" t="s">
        <v>15</v>
      </c>
      <c r="C439" t="s">
        <v>14</v>
      </c>
    </row>
    <row r="440" spans="2:3" ht="12">
      <c r="B440" t="s">
        <v>15</v>
      </c>
      <c r="C440" t="s">
        <v>13</v>
      </c>
    </row>
    <row r="441" spans="2:3" ht="12">
      <c r="B441" t="s">
        <v>13</v>
      </c>
      <c r="C441" t="s">
        <v>14</v>
      </c>
    </row>
    <row r="442" spans="2:3" ht="12">
      <c r="B442" t="s">
        <v>14</v>
      </c>
      <c r="C442" t="s">
        <v>15</v>
      </c>
    </row>
    <row r="443" spans="2:3" ht="12">
      <c r="B443" t="s">
        <v>15</v>
      </c>
      <c r="C443" t="s">
        <v>13</v>
      </c>
    </row>
    <row r="444" spans="2:3" ht="12">
      <c r="B444" t="s">
        <v>14</v>
      </c>
      <c r="C444" t="s">
        <v>13</v>
      </c>
    </row>
    <row r="445" spans="2:3" ht="12">
      <c r="B445" t="s">
        <v>15</v>
      </c>
      <c r="C445" t="s">
        <v>13</v>
      </c>
    </row>
    <row r="446" spans="2:3" ht="12">
      <c r="B446" t="s">
        <v>14</v>
      </c>
      <c r="C446" t="s">
        <v>15</v>
      </c>
    </row>
    <row r="447" spans="2:3" ht="12">
      <c r="B447" t="s">
        <v>13</v>
      </c>
      <c r="C447" t="s">
        <v>15</v>
      </c>
    </row>
    <row r="448" spans="2:3" ht="12">
      <c r="B448" t="s">
        <v>15</v>
      </c>
      <c r="C448" t="s">
        <v>14</v>
      </c>
    </row>
    <row r="449" spans="2:3" ht="12">
      <c r="B449" t="s">
        <v>13</v>
      </c>
      <c r="C449" t="s">
        <v>14</v>
      </c>
    </row>
    <row r="450" spans="2:3" ht="12">
      <c r="B450" t="s">
        <v>15</v>
      </c>
      <c r="C450" t="s">
        <v>14</v>
      </c>
    </row>
    <row r="451" spans="2:3" ht="12">
      <c r="B451" t="s">
        <v>15</v>
      </c>
      <c r="C451" t="s">
        <v>14</v>
      </c>
    </row>
    <row r="452" spans="2:3" ht="12">
      <c r="B452" t="s">
        <v>14</v>
      </c>
      <c r="C452" t="s">
        <v>15</v>
      </c>
    </row>
    <row r="453" spans="2:3" ht="12">
      <c r="B453" t="s">
        <v>14</v>
      </c>
      <c r="C453" t="s">
        <v>15</v>
      </c>
    </row>
    <row r="454" spans="2:3" ht="12">
      <c r="B454" t="s">
        <v>14</v>
      </c>
      <c r="C454" t="s">
        <v>15</v>
      </c>
    </row>
    <row r="455" spans="2:3" ht="12">
      <c r="B455" t="s">
        <v>15</v>
      </c>
      <c r="C455" t="s">
        <v>14</v>
      </c>
    </row>
    <row r="456" spans="2:3" ht="12">
      <c r="B456" t="s">
        <v>13</v>
      </c>
      <c r="C456" t="s">
        <v>15</v>
      </c>
    </row>
    <row r="457" spans="2:3" ht="12">
      <c r="B457" t="s">
        <v>13</v>
      </c>
      <c r="C457" t="s">
        <v>14</v>
      </c>
    </row>
    <row r="458" spans="2:3" ht="12">
      <c r="B458" t="s">
        <v>15</v>
      </c>
      <c r="C458" t="s">
        <v>13</v>
      </c>
    </row>
    <row r="459" spans="2:3" ht="12">
      <c r="B459" t="s">
        <v>15</v>
      </c>
      <c r="C459" t="s">
        <v>13</v>
      </c>
    </row>
    <row r="460" spans="2:3" ht="12">
      <c r="B460" t="s">
        <v>13</v>
      </c>
      <c r="C460" t="s">
        <v>14</v>
      </c>
    </row>
    <row r="461" spans="2:3" ht="12">
      <c r="B461" t="s">
        <v>15</v>
      </c>
      <c r="C461" t="s">
        <v>13</v>
      </c>
    </row>
    <row r="462" spans="2:3" ht="12">
      <c r="B462" t="s">
        <v>14</v>
      </c>
      <c r="C462" t="s">
        <v>15</v>
      </c>
    </row>
    <row r="463" spans="2:3" ht="12">
      <c r="B463" t="s">
        <v>15</v>
      </c>
      <c r="C463" t="s">
        <v>14</v>
      </c>
    </row>
    <row r="464" spans="2:3" ht="12">
      <c r="B464" t="s">
        <v>15</v>
      </c>
      <c r="C464" t="s">
        <v>13</v>
      </c>
    </row>
    <row r="465" spans="2:3" ht="12">
      <c r="B465" t="s">
        <v>14</v>
      </c>
      <c r="C465" t="s">
        <v>13</v>
      </c>
    </row>
    <row r="466" spans="2:3" ht="12">
      <c r="B466" t="s">
        <v>14</v>
      </c>
      <c r="C466" t="s">
        <v>13</v>
      </c>
    </row>
    <row r="467" spans="2:3" ht="12">
      <c r="B467" t="s">
        <v>15</v>
      </c>
      <c r="C467" t="s">
        <v>14</v>
      </c>
    </row>
    <row r="468" spans="2:3" ht="12">
      <c r="B468" t="s">
        <v>13</v>
      </c>
      <c r="C468" t="s">
        <v>14</v>
      </c>
    </row>
    <row r="469" spans="2:3" ht="12">
      <c r="B469" t="s">
        <v>13</v>
      </c>
      <c r="C469" t="s">
        <v>15</v>
      </c>
    </row>
    <row r="470" spans="2:3" ht="12">
      <c r="B470" t="s">
        <v>14</v>
      </c>
      <c r="C470" t="s">
        <v>15</v>
      </c>
    </row>
    <row r="471" spans="2:3" ht="12">
      <c r="B471" t="s">
        <v>15</v>
      </c>
      <c r="C471" t="s">
        <v>14</v>
      </c>
    </row>
    <row r="472" spans="2:3" ht="12">
      <c r="B472" t="s">
        <v>13</v>
      </c>
      <c r="C472" t="s">
        <v>14</v>
      </c>
    </row>
    <row r="473" spans="2:3" ht="12">
      <c r="B473" t="s">
        <v>14</v>
      </c>
      <c r="C473" t="s">
        <v>13</v>
      </c>
    </row>
    <row r="474" spans="2:3" ht="12">
      <c r="B474" t="s">
        <v>14</v>
      </c>
      <c r="C474" t="s">
        <v>13</v>
      </c>
    </row>
    <row r="475" spans="2:3" ht="12">
      <c r="B475" t="s">
        <v>13</v>
      </c>
      <c r="C475" t="s">
        <v>14</v>
      </c>
    </row>
    <row r="476" spans="2:3" ht="12">
      <c r="B476" t="s">
        <v>13</v>
      </c>
      <c r="C476" t="s">
        <v>15</v>
      </c>
    </row>
    <row r="477" spans="2:3" ht="12">
      <c r="B477" t="s">
        <v>15</v>
      </c>
      <c r="C477" t="s">
        <v>13</v>
      </c>
    </row>
    <row r="478" spans="2:3" ht="12">
      <c r="B478" t="s">
        <v>13</v>
      </c>
      <c r="C478" t="s">
        <v>15</v>
      </c>
    </row>
    <row r="479" spans="2:3" ht="12">
      <c r="B479" t="s">
        <v>13</v>
      </c>
      <c r="C479" t="s">
        <v>14</v>
      </c>
    </row>
    <row r="480" spans="2:3" ht="12">
      <c r="B480" t="s">
        <v>15</v>
      </c>
      <c r="C480" t="s">
        <v>13</v>
      </c>
    </row>
    <row r="481" spans="2:3" ht="12">
      <c r="B481" t="s">
        <v>15</v>
      </c>
      <c r="C481" t="s">
        <v>14</v>
      </c>
    </row>
    <row r="482" spans="2:3" ht="12">
      <c r="B482" t="s">
        <v>15</v>
      </c>
      <c r="C482" t="s">
        <v>13</v>
      </c>
    </row>
    <row r="483" spans="2:3" ht="12">
      <c r="B483" t="s">
        <v>14</v>
      </c>
      <c r="C483" t="s">
        <v>13</v>
      </c>
    </row>
    <row r="484" spans="2:3" ht="12">
      <c r="B484" t="s">
        <v>15</v>
      </c>
      <c r="C484" t="s">
        <v>14</v>
      </c>
    </row>
    <row r="485" spans="2:3" ht="12">
      <c r="B485" t="s">
        <v>14</v>
      </c>
      <c r="C485" t="s">
        <v>13</v>
      </c>
    </row>
    <row r="486" spans="2:3" ht="12">
      <c r="B486" t="s">
        <v>15</v>
      </c>
      <c r="C486" t="s">
        <v>13</v>
      </c>
    </row>
    <row r="487" spans="2:3" ht="12">
      <c r="B487" t="s">
        <v>14</v>
      </c>
      <c r="C487" t="s">
        <v>13</v>
      </c>
    </row>
    <row r="488" spans="2:3" ht="12">
      <c r="B488" t="s">
        <v>13</v>
      </c>
      <c r="C488" t="s">
        <v>14</v>
      </c>
    </row>
    <row r="489" spans="2:3" ht="12">
      <c r="B489" t="s">
        <v>13</v>
      </c>
      <c r="C489" t="s">
        <v>15</v>
      </c>
    </row>
    <row r="490" spans="2:3" ht="12">
      <c r="B490" t="s">
        <v>14</v>
      </c>
      <c r="C490" t="s">
        <v>13</v>
      </c>
    </row>
    <row r="491" spans="2:3" ht="12">
      <c r="B491" t="s">
        <v>14</v>
      </c>
      <c r="C491" t="s">
        <v>15</v>
      </c>
    </row>
    <row r="492" spans="2:3" ht="12">
      <c r="B492" t="s">
        <v>14</v>
      </c>
      <c r="C492" t="s">
        <v>13</v>
      </c>
    </row>
    <row r="493" spans="2:3" ht="12">
      <c r="B493" t="s">
        <v>14</v>
      </c>
      <c r="C493" t="s">
        <v>13</v>
      </c>
    </row>
    <row r="494" spans="2:3" ht="12">
      <c r="B494" t="s">
        <v>14</v>
      </c>
      <c r="C494" t="s">
        <v>13</v>
      </c>
    </row>
    <row r="495" spans="2:3" ht="12">
      <c r="B495" t="s">
        <v>13</v>
      </c>
      <c r="C495" t="s">
        <v>14</v>
      </c>
    </row>
    <row r="496" spans="2:3" ht="12">
      <c r="B496" t="s">
        <v>13</v>
      </c>
      <c r="C496" t="s">
        <v>15</v>
      </c>
    </row>
    <row r="497" spans="2:3" ht="12">
      <c r="B497" t="s">
        <v>15</v>
      </c>
      <c r="C497" t="s">
        <v>13</v>
      </c>
    </row>
    <row r="498" spans="2:3" ht="12">
      <c r="B498" t="s">
        <v>14</v>
      </c>
      <c r="C498" t="s">
        <v>13</v>
      </c>
    </row>
    <row r="499" spans="2:3" ht="12">
      <c r="B499" t="s">
        <v>13</v>
      </c>
      <c r="C499" t="s">
        <v>14</v>
      </c>
    </row>
    <row r="500" spans="2:3" ht="12">
      <c r="B500" t="s">
        <v>13</v>
      </c>
      <c r="C500" t="s">
        <v>14</v>
      </c>
    </row>
    <row r="501" spans="2:3" ht="12">
      <c r="B501" t="s">
        <v>13</v>
      </c>
      <c r="C501" t="s">
        <v>14</v>
      </c>
    </row>
    <row r="502" spans="2:3" ht="12">
      <c r="B502" t="s">
        <v>15</v>
      </c>
      <c r="C502" t="s">
        <v>13</v>
      </c>
    </row>
    <row r="503" spans="2:3" ht="12">
      <c r="B503" t="s">
        <v>14</v>
      </c>
      <c r="C503" t="s">
        <v>13</v>
      </c>
    </row>
    <row r="504" spans="2:3" ht="12">
      <c r="B504" t="s">
        <v>14</v>
      </c>
      <c r="C504" t="s">
        <v>13</v>
      </c>
    </row>
    <row r="505" spans="2:3" ht="12">
      <c r="B505" t="s">
        <v>14</v>
      </c>
      <c r="C505" t="s">
        <v>13</v>
      </c>
    </row>
    <row r="506" spans="2:3" ht="12">
      <c r="B506" t="s">
        <v>15</v>
      </c>
      <c r="C506" t="s">
        <v>14</v>
      </c>
    </row>
    <row r="507" spans="2:3" ht="12">
      <c r="B507" t="s">
        <v>15</v>
      </c>
      <c r="C507" t="s">
        <v>13</v>
      </c>
    </row>
    <row r="508" spans="2:3" ht="12">
      <c r="B508" t="s">
        <v>15</v>
      </c>
      <c r="C508" t="s">
        <v>14</v>
      </c>
    </row>
    <row r="509" spans="2:3" ht="12">
      <c r="B509" t="s">
        <v>14</v>
      </c>
      <c r="C509" t="s">
        <v>15</v>
      </c>
    </row>
    <row r="510" spans="2:3" ht="12">
      <c r="B510" t="s">
        <v>13</v>
      </c>
      <c r="C510" t="s">
        <v>15</v>
      </c>
    </row>
    <row r="511" spans="2:3" ht="12">
      <c r="B511" t="s">
        <v>15</v>
      </c>
      <c r="C511" t="s">
        <v>13</v>
      </c>
    </row>
    <row r="512" spans="2:3" ht="12">
      <c r="B512" t="s">
        <v>15</v>
      </c>
      <c r="C512" t="s">
        <v>14</v>
      </c>
    </row>
    <row r="513" spans="2:3" ht="12">
      <c r="B513" t="s">
        <v>13</v>
      </c>
      <c r="C513" t="s">
        <v>14</v>
      </c>
    </row>
    <row r="514" spans="2:3" ht="12">
      <c r="B514" t="s">
        <v>15</v>
      </c>
      <c r="C514" t="s">
        <v>13</v>
      </c>
    </row>
    <row r="515" spans="2:3" ht="12">
      <c r="B515" t="s">
        <v>13</v>
      </c>
      <c r="C515" t="s">
        <v>15</v>
      </c>
    </row>
    <row r="516" spans="2:3" ht="12">
      <c r="B516" t="s">
        <v>15</v>
      </c>
      <c r="C516" t="s">
        <v>14</v>
      </c>
    </row>
    <row r="517" spans="2:3" ht="12">
      <c r="B517" t="s">
        <v>15</v>
      </c>
      <c r="C517" t="s">
        <v>14</v>
      </c>
    </row>
    <row r="518" spans="2:3" ht="12">
      <c r="B518" t="s">
        <v>13</v>
      </c>
      <c r="C518" t="s">
        <v>14</v>
      </c>
    </row>
    <row r="519" spans="2:3" ht="12">
      <c r="B519" t="s">
        <v>14</v>
      </c>
      <c r="C519" t="s">
        <v>13</v>
      </c>
    </row>
    <row r="520" spans="2:3" ht="12">
      <c r="B520" t="s">
        <v>13</v>
      </c>
      <c r="C520" t="s">
        <v>14</v>
      </c>
    </row>
    <row r="521" spans="2:3" ht="12">
      <c r="B521" t="s">
        <v>13</v>
      </c>
      <c r="C521" t="s">
        <v>14</v>
      </c>
    </row>
    <row r="522" spans="2:3" ht="12">
      <c r="B522" t="s">
        <v>15</v>
      </c>
      <c r="C522" t="s">
        <v>14</v>
      </c>
    </row>
    <row r="523" spans="2:3" ht="12">
      <c r="B523" t="s">
        <v>15</v>
      </c>
      <c r="C523" t="s">
        <v>13</v>
      </c>
    </row>
    <row r="524" spans="2:3" ht="12">
      <c r="B524" t="s">
        <v>15</v>
      </c>
      <c r="C524" t="s">
        <v>13</v>
      </c>
    </row>
    <row r="525" spans="2:3" ht="12">
      <c r="B525" t="s">
        <v>13</v>
      </c>
      <c r="C525" t="s">
        <v>14</v>
      </c>
    </row>
    <row r="526" spans="2:3" ht="12">
      <c r="B526" t="s">
        <v>15</v>
      </c>
      <c r="C526" t="s">
        <v>14</v>
      </c>
    </row>
    <row r="527" spans="2:3" ht="12">
      <c r="B527" t="s">
        <v>15</v>
      </c>
      <c r="C527" t="s">
        <v>13</v>
      </c>
    </row>
    <row r="528" spans="2:3" ht="12">
      <c r="B528" t="s">
        <v>14</v>
      </c>
      <c r="C528" t="s">
        <v>15</v>
      </c>
    </row>
    <row r="529" spans="2:3" ht="12">
      <c r="B529" t="s">
        <v>15</v>
      </c>
      <c r="C529" t="s">
        <v>14</v>
      </c>
    </row>
    <row r="530" spans="2:3" ht="12">
      <c r="B530" t="s">
        <v>15</v>
      </c>
      <c r="C530" t="s">
        <v>14</v>
      </c>
    </row>
    <row r="531" spans="2:3" ht="12">
      <c r="B531" t="s">
        <v>15</v>
      </c>
      <c r="C531" t="s">
        <v>13</v>
      </c>
    </row>
    <row r="532" spans="2:3" ht="12">
      <c r="B532" t="s">
        <v>13</v>
      </c>
      <c r="C532" t="s">
        <v>14</v>
      </c>
    </row>
    <row r="533" spans="2:3" ht="12">
      <c r="B533" t="s">
        <v>13</v>
      </c>
      <c r="C533" t="s">
        <v>15</v>
      </c>
    </row>
    <row r="534" spans="2:3" ht="12">
      <c r="B534" t="s">
        <v>14</v>
      </c>
      <c r="C534" t="s">
        <v>15</v>
      </c>
    </row>
    <row r="535" spans="2:3" ht="12">
      <c r="B535" t="s">
        <v>13</v>
      </c>
      <c r="C535" t="s">
        <v>15</v>
      </c>
    </row>
    <row r="536" spans="2:3" ht="12">
      <c r="B536" t="s">
        <v>14</v>
      </c>
      <c r="C536" t="s">
        <v>15</v>
      </c>
    </row>
    <row r="537" spans="2:3" ht="12">
      <c r="B537" t="s">
        <v>13</v>
      </c>
      <c r="C537" t="s">
        <v>14</v>
      </c>
    </row>
    <row r="538" spans="2:3" ht="12">
      <c r="B538" t="s">
        <v>15</v>
      </c>
      <c r="C538" t="s">
        <v>14</v>
      </c>
    </row>
    <row r="539" spans="2:3" ht="12">
      <c r="B539" t="s">
        <v>15</v>
      </c>
      <c r="C539" t="s">
        <v>14</v>
      </c>
    </row>
    <row r="540" spans="2:3" ht="12">
      <c r="B540" t="s">
        <v>13</v>
      </c>
      <c r="C540" t="s">
        <v>14</v>
      </c>
    </row>
    <row r="541" spans="2:3" ht="12">
      <c r="B541" t="s">
        <v>13</v>
      </c>
      <c r="C541" t="s">
        <v>15</v>
      </c>
    </row>
    <row r="542" spans="2:3" ht="12">
      <c r="B542" t="s">
        <v>14</v>
      </c>
      <c r="C542" t="s">
        <v>15</v>
      </c>
    </row>
    <row r="543" spans="2:3" ht="12">
      <c r="B543" t="s">
        <v>15</v>
      </c>
      <c r="C543" t="s">
        <v>13</v>
      </c>
    </row>
    <row r="544" spans="2:3" ht="12">
      <c r="B544" t="s">
        <v>13</v>
      </c>
      <c r="C544" t="s">
        <v>14</v>
      </c>
    </row>
    <row r="545" spans="2:3" ht="12">
      <c r="B545" t="s">
        <v>15</v>
      </c>
      <c r="C545" t="s">
        <v>13</v>
      </c>
    </row>
    <row r="546" spans="2:3" ht="12">
      <c r="B546" t="s">
        <v>14</v>
      </c>
      <c r="C546" t="s">
        <v>13</v>
      </c>
    </row>
    <row r="547" spans="2:3" ht="12">
      <c r="B547" t="s">
        <v>14</v>
      </c>
      <c r="C547" t="s">
        <v>15</v>
      </c>
    </row>
    <row r="548" spans="2:3" ht="12">
      <c r="B548" t="s">
        <v>15</v>
      </c>
      <c r="C548" t="s">
        <v>14</v>
      </c>
    </row>
    <row r="549" spans="2:3" ht="12">
      <c r="B549" t="s">
        <v>13</v>
      </c>
      <c r="C549" t="s">
        <v>14</v>
      </c>
    </row>
    <row r="550" spans="2:3" ht="12">
      <c r="B550" t="s">
        <v>13</v>
      </c>
      <c r="C550" t="s">
        <v>14</v>
      </c>
    </row>
    <row r="551" spans="2:3" ht="12">
      <c r="B551" t="s">
        <v>15</v>
      </c>
      <c r="C551" t="s">
        <v>14</v>
      </c>
    </row>
    <row r="552" spans="2:3" ht="12">
      <c r="B552" t="s">
        <v>13</v>
      </c>
      <c r="C552" t="s">
        <v>14</v>
      </c>
    </row>
    <row r="553" spans="2:3" ht="12">
      <c r="B553" t="s">
        <v>15</v>
      </c>
      <c r="C553" t="s">
        <v>13</v>
      </c>
    </row>
    <row r="554" spans="2:3" ht="12">
      <c r="B554" t="s">
        <v>15</v>
      </c>
      <c r="C554" t="s">
        <v>14</v>
      </c>
    </row>
    <row r="555" spans="2:3" ht="12">
      <c r="B555" t="s">
        <v>14</v>
      </c>
      <c r="C555" t="s">
        <v>15</v>
      </c>
    </row>
    <row r="556" spans="2:3" ht="12">
      <c r="B556" t="s">
        <v>13</v>
      </c>
      <c r="C556" t="s">
        <v>14</v>
      </c>
    </row>
    <row r="557" spans="2:3" ht="12">
      <c r="B557" t="s">
        <v>15</v>
      </c>
      <c r="C557" t="s">
        <v>14</v>
      </c>
    </row>
    <row r="558" spans="2:3" ht="12">
      <c r="B558" t="s">
        <v>14</v>
      </c>
      <c r="C558" t="s">
        <v>15</v>
      </c>
    </row>
    <row r="559" spans="2:3" ht="12">
      <c r="B559" t="s">
        <v>14</v>
      </c>
      <c r="C559" t="s">
        <v>15</v>
      </c>
    </row>
    <row r="560" spans="2:3" ht="12">
      <c r="B560" t="s">
        <v>14</v>
      </c>
      <c r="C560" t="s">
        <v>13</v>
      </c>
    </row>
    <row r="561" spans="2:3" ht="12">
      <c r="B561" t="s">
        <v>14</v>
      </c>
      <c r="C561" t="s">
        <v>13</v>
      </c>
    </row>
    <row r="562" spans="2:3" ht="12">
      <c r="B562" t="s">
        <v>15</v>
      </c>
      <c r="C562" t="s">
        <v>13</v>
      </c>
    </row>
    <row r="563" spans="2:3" ht="12">
      <c r="B563" t="s">
        <v>14</v>
      </c>
      <c r="C563" t="s">
        <v>13</v>
      </c>
    </row>
    <row r="564" spans="2:3" ht="12">
      <c r="B564" t="s">
        <v>14</v>
      </c>
      <c r="C564" t="s">
        <v>15</v>
      </c>
    </row>
    <row r="565" spans="2:3" ht="12">
      <c r="B565" t="s">
        <v>15</v>
      </c>
      <c r="C565" t="s">
        <v>13</v>
      </c>
    </row>
    <row r="566" spans="2:3" ht="12">
      <c r="B566" t="s">
        <v>15</v>
      </c>
      <c r="C566" t="s">
        <v>13</v>
      </c>
    </row>
    <row r="567" spans="2:3" ht="12">
      <c r="B567" t="s">
        <v>14</v>
      </c>
      <c r="C567" t="s">
        <v>15</v>
      </c>
    </row>
    <row r="568" spans="2:3" ht="12">
      <c r="B568" t="s">
        <v>14</v>
      </c>
      <c r="C568" t="s">
        <v>13</v>
      </c>
    </row>
    <row r="569" spans="2:3" ht="12">
      <c r="B569" t="s">
        <v>15</v>
      </c>
      <c r="C569" t="s">
        <v>14</v>
      </c>
    </row>
    <row r="570" spans="2:3" ht="12">
      <c r="B570" t="s">
        <v>14</v>
      </c>
      <c r="C570" t="s">
        <v>15</v>
      </c>
    </row>
    <row r="571" spans="2:3" ht="12">
      <c r="B571" t="s">
        <v>15</v>
      </c>
      <c r="C571" t="s">
        <v>14</v>
      </c>
    </row>
    <row r="572" spans="2:3" ht="12">
      <c r="B572" t="s">
        <v>15</v>
      </c>
      <c r="C572" t="s">
        <v>14</v>
      </c>
    </row>
    <row r="573" spans="2:3" ht="12">
      <c r="B573" t="s">
        <v>13</v>
      </c>
      <c r="C573" t="s">
        <v>14</v>
      </c>
    </row>
    <row r="574" spans="2:3" ht="12">
      <c r="B574" t="s">
        <v>15</v>
      </c>
      <c r="C574" t="s">
        <v>13</v>
      </c>
    </row>
    <row r="575" spans="2:3" ht="12">
      <c r="B575" t="s">
        <v>13</v>
      </c>
      <c r="C575" t="s">
        <v>15</v>
      </c>
    </row>
    <row r="576" spans="2:3" ht="12">
      <c r="B576" t="s">
        <v>15</v>
      </c>
      <c r="C576" t="s">
        <v>13</v>
      </c>
    </row>
    <row r="577" spans="2:3" ht="12">
      <c r="B577" t="s">
        <v>15</v>
      </c>
      <c r="C577" t="s">
        <v>14</v>
      </c>
    </row>
    <row r="578" spans="2:3" ht="12">
      <c r="B578" t="s">
        <v>14</v>
      </c>
      <c r="C578" t="s">
        <v>15</v>
      </c>
    </row>
    <row r="579" spans="2:3" ht="12">
      <c r="B579" t="s">
        <v>13</v>
      </c>
      <c r="C579" t="s">
        <v>15</v>
      </c>
    </row>
    <row r="580" spans="2:3" ht="12">
      <c r="B580" t="s">
        <v>14</v>
      </c>
      <c r="C580" t="s">
        <v>15</v>
      </c>
    </row>
    <row r="581" spans="2:3" ht="12">
      <c r="B581" t="s">
        <v>14</v>
      </c>
      <c r="C581" t="s">
        <v>15</v>
      </c>
    </row>
    <row r="582" spans="2:3" ht="12">
      <c r="B582" t="s">
        <v>13</v>
      </c>
      <c r="C582" t="s">
        <v>15</v>
      </c>
    </row>
    <row r="583" spans="2:3" ht="12">
      <c r="B583" t="s">
        <v>15</v>
      </c>
      <c r="C583" t="s">
        <v>13</v>
      </c>
    </row>
    <row r="584" spans="2:3" ht="12">
      <c r="B584" t="s">
        <v>14</v>
      </c>
      <c r="C584" t="s">
        <v>13</v>
      </c>
    </row>
    <row r="585" spans="2:3" ht="12">
      <c r="B585" t="s">
        <v>15</v>
      </c>
      <c r="C585" t="s">
        <v>13</v>
      </c>
    </row>
    <row r="586" spans="2:3" ht="12">
      <c r="B586" t="s">
        <v>14</v>
      </c>
      <c r="C586" t="s">
        <v>13</v>
      </c>
    </row>
    <row r="587" spans="2:3" ht="12">
      <c r="B587" t="s">
        <v>13</v>
      </c>
      <c r="C587" t="s">
        <v>14</v>
      </c>
    </row>
    <row r="588" spans="2:3" ht="12">
      <c r="B588" t="s">
        <v>13</v>
      </c>
      <c r="C588" t="s">
        <v>15</v>
      </c>
    </row>
    <row r="589" spans="2:3" ht="12">
      <c r="B589" t="s">
        <v>14</v>
      </c>
      <c r="C589" t="s">
        <v>13</v>
      </c>
    </row>
    <row r="590" spans="2:3" ht="12">
      <c r="B590" t="s">
        <v>14</v>
      </c>
      <c r="C590" t="s">
        <v>13</v>
      </c>
    </row>
    <row r="591" spans="2:3" ht="12">
      <c r="B591" t="s">
        <v>13</v>
      </c>
      <c r="C591" t="s">
        <v>14</v>
      </c>
    </row>
    <row r="592" spans="2:3" ht="12">
      <c r="B592" t="s">
        <v>13</v>
      </c>
      <c r="C592" t="s">
        <v>15</v>
      </c>
    </row>
    <row r="593" spans="2:3" ht="12">
      <c r="B593" t="s">
        <v>15</v>
      </c>
      <c r="C593" t="s">
        <v>14</v>
      </c>
    </row>
    <row r="594" spans="2:3" ht="12">
      <c r="B594" t="s">
        <v>14</v>
      </c>
      <c r="C594" t="s">
        <v>15</v>
      </c>
    </row>
    <row r="595" spans="2:3" ht="12">
      <c r="B595" t="s">
        <v>14</v>
      </c>
      <c r="C595" t="s">
        <v>13</v>
      </c>
    </row>
    <row r="596" spans="2:3" ht="12">
      <c r="B596" t="s">
        <v>14</v>
      </c>
      <c r="C596" t="s">
        <v>13</v>
      </c>
    </row>
    <row r="597" spans="2:3" ht="12">
      <c r="B597" t="s">
        <v>15</v>
      </c>
      <c r="C597" t="s">
        <v>14</v>
      </c>
    </row>
    <row r="598" spans="2:3" ht="12">
      <c r="B598" t="s">
        <v>14</v>
      </c>
      <c r="C598" t="s">
        <v>15</v>
      </c>
    </row>
    <row r="599" spans="2:3" ht="12">
      <c r="B599" t="s">
        <v>14</v>
      </c>
      <c r="C599" t="s">
        <v>15</v>
      </c>
    </row>
    <row r="600" spans="2:3" ht="12">
      <c r="B600" t="s">
        <v>13</v>
      </c>
      <c r="C600" t="s">
        <v>15</v>
      </c>
    </row>
    <row r="601" spans="2:3" ht="12">
      <c r="B601" t="s">
        <v>15</v>
      </c>
      <c r="C601" t="s">
        <v>14</v>
      </c>
    </row>
    <row r="602" spans="2:3" ht="12">
      <c r="B602" t="s">
        <v>14</v>
      </c>
      <c r="C602" t="s">
        <v>15</v>
      </c>
    </row>
    <row r="603" spans="2:3" ht="12">
      <c r="B603" t="s">
        <v>13</v>
      </c>
      <c r="C603" t="s">
        <v>14</v>
      </c>
    </row>
    <row r="604" spans="2:3" ht="12">
      <c r="B604" t="s">
        <v>15</v>
      </c>
      <c r="C604" t="s">
        <v>13</v>
      </c>
    </row>
    <row r="605" spans="2:3" ht="12">
      <c r="B605" t="s">
        <v>13</v>
      </c>
      <c r="C605" t="s">
        <v>14</v>
      </c>
    </row>
    <row r="606" spans="2:3" ht="12">
      <c r="B606" t="s">
        <v>15</v>
      </c>
      <c r="C606" t="s">
        <v>14</v>
      </c>
    </row>
    <row r="607" spans="2:3" ht="12">
      <c r="B607" t="s">
        <v>13</v>
      </c>
      <c r="C607" t="s">
        <v>15</v>
      </c>
    </row>
    <row r="608" spans="2:3" ht="12">
      <c r="B608" t="s">
        <v>15</v>
      </c>
      <c r="C608" t="s">
        <v>14</v>
      </c>
    </row>
    <row r="609" spans="2:3" ht="12">
      <c r="B609" t="s">
        <v>13</v>
      </c>
      <c r="C609" t="s">
        <v>14</v>
      </c>
    </row>
    <row r="610" spans="2:3" ht="12">
      <c r="B610" t="s">
        <v>15</v>
      </c>
      <c r="C610" t="s">
        <v>13</v>
      </c>
    </row>
    <row r="611" spans="2:3" ht="12">
      <c r="B611" t="s">
        <v>14</v>
      </c>
      <c r="C611" t="s">
        <v>15</v>
      </c>
    </row>
    <row r="612" spans="2:3" ht="12">
      <c r="B612" t="s">
        <v>14</v>
      </c>
      <c r="C612" t="s">
        <v>15</v>
      </c>
    </row>
    <row r="613" spans="2:3" ht="12">
      <c r="B613" t="s">
        <v>15</v>
      </c>
      <c r="C613" t="s">
        <v>13</v>
      </c>
    </row>
    <row r="614" spans="2:3" ht="12">
      <c r="B614" t="s">
        <v>14</v>
      </c>
      <c r="C614" t="s">
        <v>13</v>
      </c>
    </row>
    <row r="615" spans="2:3" ht="12">
      <c r="B615" t="s">
        <v>15</v>
      </c>
      <c r="C615" t="s">
        <v>13</v>
      </c>
    </row>
    <row r="616" spans="2:3" ht="12">
      <c r="B616" t="s">
        <v>14</v>
      </c>
      <c r="C616" t="s">
        <v>13</v>
      </c>
    </row>
    <row r="617" spans="2:3" ht="12">
      <c r="B617" t="s">
        <v>13</v>
      </c>
      <c r="C617" t="s">
        <v>14</v>
      </c>
    </row>
    <row r="618" spans="2:3" ht="12">
      <c r="B618" t="s">
        <v>15</v>
      </c>
      <c r="C618" t="s">
        <v>14</v>
      </c>
    </row>
    <row r="619" spans="2:3" ht="12">
      <c r="B619" t="s">
        <v>15</v>
      </c>
      <c r="C619" t="s">
        <v>13</v>
      </c>
    </row>
    <row r="620" spans="2:3" ht="12">
      <c r="B620" t="s">
        <v>15</v>
      </c>
      <c r="C620" t="s">
        <v>14</v>
      </c>
    </row>
    <row r="621" spans="2:3" ht="12">
      <c r="B621" t="s">
        <v>13</v>
      </c>
      <c r="C621" t="s">
        <v>14</v>
      </c>
    </row>
    <row r="622" spans="2:3" ht="12">
      <c r="B622" t="s">
        <v>14</v>
      </c>
      <c r="C622" t="s">
        <v>13</v>
      </c>
    </row>
    <row r="623" spans="2:3" ht="12">
      <c r="B623" t="s">
        <v>15</v>
      </c>
      <c r="C623" t="s">
        <v>13</v>
      </c>
    </row>
    <row r="624" spans="2:3" ht="12">
      <c r="B624" t="s">
        <v>15</v>
      </c>
      <c r="C624" t="s">
        <v>13</v>
      </c>
    </row>
    <row r="625" spans="2:3" ht="12">
      <c r="B625" t="s">
        <v>14</v>
      </c>
      <c r="C625" t="s">
        <v>15</v>
      </c>
    </row>
    <row r="626" spans="2:3" ht="12">
      <c r="B626" t="s">
        <v>13</v>
      </c>
      <c r="C626" t="s">
        <v>14</v>
      </c>
    </row>
    <row r="627" spans="2:3" ht="12">
      <c r="B627" t="s">
        <v>15</v>
      </c>
      <c r="C627" t="s">
        <v>13</v>
      </c>
    </row>
    <row r="628" spans="2:3" ht="12">
      <c r="B628" t="s">
        <v>14</v>
      </c>
      <c r="C628" t="s">
        <v>13</v>
      </c>
    </row>
    <row r="629" spans="2:3" ht="12">
      <c r="B629" t="s">
        <v>13</v>
      </c>
      <c r="C629" t="s">
        <v>15</v>
      </c>
    </row>
    <row r="630" spans="2:3" ht="12">
      <c r="B630" t="s">
        <v>13</v>
      </c>
      <c r="C630" t="s">
        <v>15</v>
      </c>
    </row>
    <row r="631" spans="2:3" ht="12">
      <c r="B631" t="s">
        <v>15</v>
      </c>
      <c r="C631" t="s">
        <v>14</v>
      </c>
    </row>
    <row r="632" spans="2:3" ht="12">
      <c r="B632" t="s">
        <v>14</v>
      </c>
      <c r="C632" t="s">
        <v>15</v>
      </c>
    </row>
    <row r="633" spans="2:3" ht="12">
      <c r="B633" t="s">
        <v>13</v>
      </c>
      <c r="C633" t="s">
        <v>15</v>
      </c>
    </row>
    <row r="634" spans="2:3" ht="12">
      <c r="B634" t="s">
        <v>15</v>
      </c>
      <c r="C634" t="s">
        <v>13</v>
      </c>
    </row>
    <row r="635" spans="2:3" ht="12">
      <c r="B635" t="s">
        <v>14</v>
      </c>
      <c r="C635" t="s">
        <v>15</v>
      </c>
    </row>
    <row r="636" spans="2:3" ht="12">
      <c r="B636" t="s">
        <v>14</v>
      </c>
      <c r="C636" t="s">
        <v>15</v>
      </c>
    </row>
    <row r="637" spans="2:3" ht="12">
      <c r="B637" t="s">
        <v>14</v>
      </c>
      <c r="C637" t="s">
        <v>15</v>
      </c>
    </row>
    <row r="638" spans="2:3" ht="12">
      <c r="B638" t="s">
        <v>14</v>
      </c>
      <c r="C638" t="s">
        <v>15</v>
      </c>
    </row>
    <row r="639" spans="2:3" ht="12">
      <c r="B639" t="s">
        <v>13</v>
      </c>
      <c r="C639" t="s">
        <v>15</v>
      </c>
    </row>
    <row r="640" spans="2:3" ht="12">
      <c r="B640" t="s">
        <v>14</v>
      </c>
      <c r="C640" t="s">
        <v>15</v>
      </c>
    </row>
    <row r="641" spans="2:3" ht="12">
      <c r="B641" t="s">
        <v>14</v>
      </c>
      <c r="C641" t="s">
        <v>13</v>
      </c>
    </row>
    <row r="642" spans="2:3" ht="12">
      <c r="B642" t="s">
        <v>15</v>
      </c>
      <c r="C642" t="s">
        <v>14</v>
      </c>
    </row>
    <row r="643" spans="2:3" ht="12">
      <c r="B643" t="s">
        <v>13</v>
      </c>
      <c r="C643" t="s">
        <v>14</v>
      </c>
    </row>
    <row r="644" spans="2:3" ht="12">
      <c r="B644" t="s">
        <v>13</v>
      </c>
      <c r="C644" t="s">
        <v>14</v>
      </c>
    </row>
    <row r="645" spans="2:3" ht="12">
      <c r="B645" t="s">
        <v>15</v>
      </c>
      <c r="C645" t="s">
        <v>14</v>
      </c>
    </row>
    <row r="646" spans="2:3" ht="12">
      <c r="B646" t="s">
        <v>14</v>
      </c>
      <c r="C646" t="s">
        <v>13</v>
      </c>
    </row>
    <row r="647" spans="2:3" ht="12">
      <c r="B647" t="s">
        <v>13</v>
      </c>
      <c r="C647" t="s">
        <v>14</v>
      </c>
    </row>
    <row r="648" spans="2:3" ht="12">
      <c r="B648" t="s">
        <v>14</v>
      </c>
      <c r="C648" t="s">
        <v>15</v>
      </c>
    </row>
    <row r="649" spans="2:3" ht="12">
      <c r="B649" t="s">
        <v>13</v>
      </c>
      <c r="C649" t="s">
        <v>15</v>
      </c>
    </row>
    <row r="650" spans="2:3" ht="12">
      <c r="B650" t="s">
        <v>14</v>
      </c>
      <c r="C650" t="s">
        <v>13</v>
      </c>
    </row>
    <row r="651" spans="2:3" ht="12">
      <c r="B651" t="s">
        <v>13</v>
      </c>
      <c r="C651" t="s">
        <v>15</v>
      </c>
    </row>
    <row r="652" spans="2:3" ht="12">
      <c r="B652" t="s">
        <v>13</v>
      </c>
      <c r="C652" t="s">
        <v>15</v>
      </c>
    </row>
    <row r="653" spans="2:3" ht="12">
      <c r="B653" t="s">
        <v>14</v>
      </c>
      <c r="C653" t="s">
        <v>15</v>
      </c>
    </row>
    <row r="654" spans="2:3" ht="12">
      <c r="B654" t="s">
        <v>15</v>
      </c>
      <c r="C654" t="s">
        <v>14</v>
      </c>
    </row>
    <row r="655" spans="2:3" ht="12">
      <c r="B655" t="s">
        <v>13</v>
      </c>
      <c r="C655" t="s">
        <v>14</v>
      </c>
    </row>
    <row r="656" spans="2:3" ht="12">
      <c r="B656" t="s">
        <v>14</v>
      </c>
      <c r="C656" t="s">
        <v>13</v>
      </c>
    </row>
    <row r="657" spans="2:3" ht="12">
      <c r="B657" t="s">
        <v>15</v>
      </c>
      <c r="C657" t="s">
        <v>13</v>
      </c>
    </row>
    <row r="658" spans="2:3" ht="12">
      <c r="B658" t="s">
        <v>14</v>
      </c>
      <c r="C658" t="s">
        <v>13</v>
      </c>
    </row>
    <row r="659" spans="2:3" ht="12">
      <c r="B659" t="s">
        <v>15</v>
      </c>
      <c r="C659" t="s">
        <v>14</v>
      </c>
    </row>
    <row r="660" spans="2:3" ht="12">
      <c r="B660" t="s">
        <v>14</v>
      </c>
      <c r="C660" t="s">
        <v>15</v>
      </c>
    </row>
    <row r="661" spans="2:3" ht="12">
      <c r="B661" t="s">
        <v>13</v>
      </c>
      <c r="C661" t="s">
        <v>15</v>
      </c>
    </row>
    <row r="662" spans="2:3" ht="12">
      <c r="B662" t="s">
        <v>13</v>
      </c>
      <c r="C662" t="s">
        <v>15</v>
      </c>
    </row>
    <row r="663" spans="2:3" ht="12">
      <c r="B663" t="s">
        <v>13</v>
      </c>
      <c r="C663" t="s">
        <v>14</v>
      </c>
    </row>
    <row r="664" spans="2:3" ht="12">
      <c r="B664" t="s">
        <v>15</v>
      </c>
      <c r="C664" t="s">
        <v>13</v>
      </c>
    </row>
    <row r="665" spans="2:3" ht="12">
      <c r="B665" t="s">
        <v>14</v>
      </c>
      <c r="C665" t="s">
        <v>15</v>
      </c>
    </row>
    <row r="666" spans="2:3" ht="12">
      <c r="B666" t="s">
        <v>15</v>
      </c>
      <c r="C666" t="s">
        <v>13</v>
      </c>
    </row>
    <row r="667" spans="2:3" ht="12">
      <c r="B667" t="s">
        <v>15</v>
      </c>
      <c r="C667" t="s">
        <v>13</v>
      </c>
    </row>
    <row r="668" spans="2:3" ht="12">
      <c r="B668" t="s">
        <v>13</v>
      </c>
      <c r="C668" t="s">
        <v>14</v>
      </c>
    </row>
    <row r="669" spans="2:3" ht="12">
      <c r="B669" t="s">
        <v>13</v>
      </c>
      <c r="C669" t="s">
        <v>15</v>
      </c>
    </row>
    <row r="670" spans="2:3" ht="12">
      <c r="B670" t="s">
        <v>14</v>
      </c>
      <c r="C670" t="s">
        <v>15</v>
      </c>
    </row>
    <row r="671" spans="2:3" ht="12">
      <c r="B671" t="s">
        <v>14</v>
      </c>
      <c r="C671" t="s">
        <v>15</v>
      </c>
    </row>
    <row r="672" spans="2:3" ht="12">
      <c r="B672" t="s">
        <v>15</v>
      </c>
      <c r="C672" t="s">
        <v>14</v>
      </c>
    </row>
    <row r="673" spans="2:3" ht="12">
      <c r="B673" t="s">
        <v>15</v>
      </c>
      <c r="C673" t="s">
        <v>14</v>
      </c>
    </row>
    <row r="674" spans="2:3" ht="12">
      <c r="B674" t="s">
        <v>14</v>
      </c>
      <c r="C674" t="s">
        <v>15</v>
      </c>
    </row>
    <row r="675" spans="2:3" ht="12">
      <c r="B675" t="s">
        <v>13</v>
      </c>
      <c r="C675" t="s">
        <v>15</v>
      </c>
    </row>
    <row r="676" spans="2:3" ht="12">
      <c r="B676" t="s">
        <v>14</v>
      </c>
      <c r="C676" t="s">
        <v>15</v>
      </c>
    </row>
    <row r="677" spans="2:3" ht="12">
      <c r="B677" t="s">
        <v>14</v>
      </c>
      <c r="C677" t="s">
        <v>13</v>
      </c>
    </row>
    <row r="678" spans="2:3" ht="12">
      <c r="B678" t="s">
        <v>13</v>
      </c>
      <c r="C678" t="s">
        <v>15</v>
      </c>
    </row>
    <row r="679" spans="2:3" ht="12">
      <c r="B679" t="s">
        <v>15</v>
      </c>
      <c r="C679" t="s">
        <v>13</v>
      </c>
    </row>
    <row r="680" spans="2:3" ht="12">
      <c r="B680" t="s">
        <v>14</v>
      </c>
      <c r="C680" t="s">
        <v>15</v>
      </c>
    </row>
    <row r="681" spans="2:3" ht="12">
      <c r="B681" t="s">
        <v>15</v>
      </c>
      <c r="C681" t="s">
        <v>14</v>
      </c>
    </row>
    <row r="682" spans="2:3" ht="12">
      <c r="B682" t="s">
        <v>15</v>
      </c>
      <c r="C682" t="s">
        <v>13</v>
      </c>
    </row>
    <row r="683" spans="2:3" ht="12">
      <c r="B683" t="s">
        <v>15</v>
      </c>
      <c r="C683" t="s">
        <v>13</v>
      </c>
    </row>
    <row r="684" spans="2:3" ht="12">
      <c r="B684" t="s">
        <v>13</v>
      </c>
      <c r="C684" t="s">
        <v>14</v>
      </c>
    </row>
    <row r="685" spans="2:3" ht="12">
      <c r="B685" t="s">
        <v>15</v>
      </c>
      <c r="C685" t="s">
        <v>14</v>
      </c>
    </row>
    <row r="686" spans="2:3" ht="12">
      <c r="B686" t="s">
        <v>15</v>
      </c>
      <c r="C686" t="s">
        <v>14</v>
      </c>
    </row>
    <row r="687" spans="2:3" ht="12">
      <c r="B687" t="s">
        <v>14</v>
      </c>
      <c r="C687" t="s">
        <v>13</v>
      </c>
    </row>
    <row r="688" spans="2:3" ht="12">
      <c r="B688" t="s">
        <v>13</v>
      </c>
      <c r="C688" t="s">
        <v>14</v>
      </c>
    </row>
    <row r="689" spans="2:3" ht="12">
      <c r="B689" t="s">
        <v>15</v>
      </c>
      <c r="C689" t="s">
        <v>14</v>
      </c>
    </row>
    <row r="690" spans="2:3" ht="12">
      <c r="B690" t="s">
        <v>15</v>
      </c>
      <c r="C690" t="s">
        <v>13</v>
      </c>
    </row>
    <row r="691" spans="2:3" ht="12">
      <c r="B691" t="s">
        <v>15</v>
      </c>
      <c r="C691" t="s">
        <v>14</v>
      </c>
    </row>
    <row r="692" spans="2:3" ht="12">
      <c r="B692" t="s">
        <v>15</v>
      </c>
      <c r="C692" t="s">
        <v>14</v>
      </c>
    </row>
    <row r="693" spans="2:3" ht="12">
      <c r="B693" t="s">
        <v>15</v>
      </c>
      <c r="C693" t="s">
        <v>13</v>
      </c>
    </row>
    <row r="694" spans="2:3" ht="12">
      <c r="B694" t="s">
        <v>14</v>
      </c>
      <c r="C694" t="s">
        <v>15</v>
      </c>
    </row>
    <row r="695" spans="2:3" ht="12">
      <c r="B695" t="s">
        <v>14</v>
      </c>
      <c r="C695" t="s">
        <v>15</v>
      </c>
    </row>
    <row r="696" spans="2:3" ht="12">
      <c r="B696" t="s">
        <v>14</v>
      </c>
      <c r="C696" t="s">
        <v>13</v>
      </c>
    </row>
    <row r="697" spans="2:3" ht="12">
      <c r="B697" t="s">
        <v>15</v>
      </c>
      <c r="C697" t="s">
        <v>13</v>
      </c>
    </row>
    <row r="698" spans="2:3" ht="12">
      <c r="B698" t="s">
        <v>13</v>
      </c>
      <c r="C698" t="s">
        <v>14</v>
      </c>
    </row>
    <row r="699" spans="2:3" ht="12">
      <c r="B699" t="s">
        <v>14</v>
      </c>
      <c r="C699" t="s">
        <v>13</v>
      </c>
    </row>
    <row r="700" spans="2:3" ht="12">
      <c r="B700" t="s">
        <v>13</v>
      </c>
      <c r="C700" t="s">
        <v>15</v>
      </c>
    </row>
    <row r="701" spans="2:3" ht="12">
      <c r="B701" t="s">
        <v>14</v>
      </c>
      <c r="C701" t="s">
        <v>15</v>
      </c>
    </row>
    <row r="702" spans="2:3" ht="12">
      <c r="B702" t="s">
        <v>14</v>
      </c>
      <c r="C702" t="s">
        <v>13</v>
      </c>
    </row>
    <row r="703" spans="2:3" ht="12">
      <c r="B703" t="s">
        <v>15</v>
      </c>
      <c r="C703" t="s">
        <v>14</v>
      </c>
    </row>
    <row r="704" spans="2:3" ht="12">
      <c r="B704" t="s">
        <v>14</v>
      </c>
      <c r="C704" t="s">
        <v>13</v>
      </c>
    </row>
    <row r="705" spans="2:3" ht="12">
      <c r="B705" t="s">
        <v>15</v>
      </c>
      <c r="C705" t="s">
        <v>13</v>
      </c>
    </row>
    <row r="706" spans="2:3" ht="12">
      <c r="B706" t="s">
        <v>15</v>
      </c>
      <c r="C706" t="s">
        <v>14</v>
      </c>
    </row>
    <row r="707" spans="2:3" ht="12">
      <c r="B707" t="s">
        <v>14</v>
      </c>
      <c r="C707" t="s">
        <v>15</v>
      </c>
    </row>
    <row r="708" spans="2:3" ht="12">
      <c r="B708" t="s">
        <v>15</v>
      </c>
      <c r="C708" t="s">
        <v>14</v>
      </c>
    </row>
    <row r="709" spans="2:3" ht="12">
      <c r="B709" t="s">
        <v>13</v>
      </c>
      <c r="C709" t="s">
        <v>14</v>
      </c>
    </row>
    <row r="710" spans="2:3" ht="12">
      <c r="B710" t="s">
        <v>15</v>
      </c>
      <c r="C710" t="s">
        <v>13</v>
      </c>
    </row>
    <row r="711" spans="2:3" ht="12">
      <c r="B711" t="s">
        <v>13</v>
      </c>
      <c r="C711" t="s">
        <v>15</v>
      </c>
    </row>
    <row r="712" spans="2:3" ht="12">
      <c r="B712" t="s">
        <v>13</v>
      </c>
      <c r="C712" t="s">
        <v>14</v>
      </c>
    </row>
    <row r="713" spans="2:3" ht="12">
      <c r="B713" t="s">
        <v>13</v>
      </c>
      <c r="C713" t="s">
        <v>15</v>
      </c>
    </row>
    <row r="714" spans="2:3" ht="12">
      <c r="B714" t="s">
        <v>14</v>
      </c>
      <c r="C714" t="s">
        <v>13</v>
      </c>
    </row>
    <row r="715" spans="2:3" ht="12">
      <c r="B715" t="s">
        <v>14</v>
      </c>
      <c r="C715" t="s">
        <v>13</v>
      </c>
    </row>
    <row r="716" spans="2:3" ht="12">
      <c r="B716" t="s">
        <v>15</v>
      </c>
      <c r="C716" t="s">
        <v>13</v>
      </c>
    </row>
    <row r="717" spans="2:3" ht="12">
      <c r="B717" t="s">
        <v>14</v>
      </c>
      <c r="C717" t="s">
        <v>15</v>
      </c>
    </row>
    <row r="718" spans="2:3" ht="12">
      <c r="B718" t="s">
        <v>14</v>
      </c>
      <c r="C718" t="s">
        <v>13</v>
      </c>
    </row>
    <row r="719" spans="2:3" ht="12">
      <c r="B719" t="s">
        <v>14</v>
      </c>
      <c r="C719" t="s">
        <v>13</v>
      </c>
    </row>
    <row r="720" spans="2:3" ht="12">
      <c r="B720" t="s">
        <v>15</v>
      </c>
      <c r="C720" t="s">
        <v>14</v>
      </c>
    </row>
    <row r="721" spans="2:3" ht="12">
      <c r="B721" t="s">
        <v>15</v>
      </c>
      <c r="C721" t="s">
        <v>14</v>
      </c>
    </row>
    <row r="722" spans="2:3" ht="12">
      <c r="B722" t="s">
        <v>14</v>
      </c>
      <c r="C722" t="s">
        <v>13</v>
      </c>
    </row>
    <row r="723" spans="2:3" ht="12">
      <c r="B723" t="s">
        <v>13</v>
      </c>
      <c r="C723" t="s">
        <v>14</v>
      </c>
    </row>
    <row r="724" spans="2:3" ht="12">
      <c r="B724" t="s">
        <v>15</v>
      </c>
      <c r="C724" t="s">
        <v>13</v>
      </c>
    </row>
    <row r="725" spans="2:3" ht="12">
      <c r="B725" t="s">
        <v>13</v>
      </c>
      <c r="C725" t="s">
        <v>14</v>
      </c>
    </row>
    <row r="726" spans="2:3" ht="12">
      <c r="B726" t="s">
        <v>15</v>
      </c>
      <c r="C726" t="s">
        <v>13</v>
      </c>
    </row>
    <row r="727" spans="2:3" ht="12">
      <c r="B727" t="s">
        <v>14</v>
      </c>
      <c r="C727" t="s">
        <v>15</v>
      </c>
    </row>
    <row r="728" spans="2:3" ht="12">
      <c r="B728" t="s">
        <v>15</v>
      </c>
      <c r="C728" t="s">
        <v>13</v>
      </c>
    </row>
    <row r="729" spans="2:3" ht="12">
      <c r="B729" t="s">
        <v>14</v>
      </c>
      <c r="C729" t="s">
        <v>15</v>
      </c>
    </row>
    <row r="730" spans="2:3" ht="12">
      <c r="B730" t="s">
        <v>14</v>
      </c>
      <c r="C730" t="s">
        <v>13</v>
      </c>
    </row>
    <row r="731" spans="2:3" ht="12">
      <c r="B731" t="s">
        <v>14</v>
      </c>
      <c r="C731" t="s">
        <v>15</v>
      </c>
    </row>
    <row r="732" spans="2:3" ht="12">
      <c r="B732" t="s">
        <v>14</v>
      </c>
      <c r="C732" t="s">
        <v>15</v>
      </c>
    </row>
    <row r="733" spans="2:3" ht="12">
      <c r="B733" t="s">
        <v>15</v>
      </c>
      <c r="C733" t="s">
        <v>13</v>
      </c>
    </row>
    <row r="734" spans="2:3" ht="12">
      <c r="B734" t="s">
        <v>15</v>
      </c>
      <c r="C734" t="s">
        <v>13</v>
      </c>
    </row>
    <row r="735" spans="2:3" ht="12">
      <c r="B735" t="s">
        <v>15</v>
      </c>
      <c r="C735" t="s">
        <v>14</v>
      </c>
    </row>
    <row r="736" spans="2:3" ht="12">
      <c r="B736" t="s">
        <v>13</v>
      </c>
      <c r="C736" t="s">
        <v>14</v>
      </c>
    </row>
    <row r="737" spans="2:3" ht="12">
      <c r="B737" t="s">
        <v>13</v>
      </c>
      <c r="C737" t="s">
        <v>15</v>
      </c>
    </row>
    <row r="738" spans="2:3" ht="12">
      <c r="B738" t="s">
        <v>13</v>
      </c>
      <c r="C738" t="s">
        <v>14</v>
      </c>
    </row>
    <row r="739" spans="2:3" ht="12">
      <c r="B739" t="s">
        <v>14</v>
      </c>
      <c r="C739" t="s">
        <v>15</v>
      </c>
    </row>
    <row r="740" spans="2:3" ht="12">
      <c r="B740" t="s">
        <v>13</v>
      </c>
      <c r="C740" t="s">
        <v>15</v>
      </c>
    </row>
    <row r="741" spans="2:3" ht="12">
      <c r="B741" t="s">
        <v>13</v>
      </c>
      <c r="C741" t="s">
        <v>15</v>
      </c>
    </row>
    <row r="742" spans="2:3" ht="12">
      <c r="B742" t="s">
        <v>13</v>
      </c>
      <c r="C742" t="s">
        <v>15</v>
      </c>
    </row>
    <row r="743" spans="2:3" ht="12">
      <c r="B743" t="s">
        <v>14</v>
      </c>
      <c r="C743" t="s">
        <v>13</v>
      </c>
    </row>
    <row r="744" spans="2:3" ht="12">
      <c r="B744" t="s">
        <v>14</v>
      </c>
      <c r="C744" t="s">
        <v>15</v>
      </c>
    </row>
    <row r="745" spans="2:3" ht="12">
      <c r="B745" t="s">
        <v>14</v>
      </c>
      <c r="C745" t="s">
        <v>13</v>
      </c>
    </row>
    <row r="746" spans="2:3" ht="12">
      <c r="B746" t="s">
        <v>15</v>
      </c>
      <c r="C746" t="s">
        <v>14</v>
      </c>
    </row>
    <row r="747" spans="2:3" ht="12">
      <c r="B747" t="s">
        <v>13</v>
      </c>
      <c r="C747" t="s">
        <v>15</v>
      </c>
    </row>
    <row r="748" spans="2:3" ht="12">
      <c r="B748" t="s">
        <v>14</v>
      </c>
      <c r="C748" t="s">
        <v>15</v>
      </c>
    </row>
    <row r="749" spans="2:3" ht="12">
      <c r="B749" t="s">
        <v>14</v>
      </c>
      <c r="C749" t="s">
        <v>15</v>
      </c>
    </row>
    <row r="750" spans="2:3" ht="12">
      <c r="B750" t="s">
        <v>14</v>
      </c>
      <c r="C750" t="s">
        <v>13</v>
      </c>
    </row>
    <row r="751" spans="2:3" ht="12">
      <c r="B751" t="s">
        <v>15</v>
      </c>
      <c r="C751" t="s">
        <v>13</v>
      </c>
    </row>
    <row r="752" spans="2:3" ht="12">
      <c r="B752" t="s">
        <v>13</v>
      </c>
      <c r="C752" t="s">
        <v>14</v>
      </c>
    </row>
    <row r="753" spans="2:3" ht="12">
      <c r="B753" t="s">
        <v>15</v>
      </c>
      <c r="C753" t="s">
        <v>14</v>
      </c>
    </row>
    <row r="754" spans="2:3" ht="12">
      <c r="B754" t="s">
        <v>15</v>
      </c>
      <c r="C754" t="s">
        <v>14</v>
      </c>
    </row>
    <row r="755" spans="2:3" ht="12">
      <c r="B755" t="s">
        <v>15</v>
      </c>
      <c r="C755" t="s">
        <v>14</v>
      </c>
    </row>
    <row r="756" spans="2:3" ht="12">
      <c r="B756" t="s">
        <v>15</v>
      </c>
      <c r="C756" t="s">
        <v>13</v>
      </c>
    </row>
    <row r="757" spans="2:3" ht="12">
      <c r="B757" t="s">
        <v>13</v>
      </c>
      <c r="C757" t="s">
        <v>15</v>
      </c>
    </row>
    <row r="758" spans="2:3" ht="12">
      <c r="B758" t="s">
        <v>15</v>
      </c>
      <c r="C758" t="s">
        <v>13</v>
      </c>
    </row>
    <row r="759" spans="2:3" ht="12">
      <c r="B759" t="s">
        <v>15</v>
      </c>
      <c r="C759" t="s">
        <v>14</v>
      </c>
    </row>
    <row r="760" spans="2:3" ht="12">
      <c r="B760" t="s">
        <v>14</v>
      </c>
      <c r="C760" t="s">
        <v>13</v>
      </c>
    </row>
    <row r="761" spans="2:3" ht="12">
      <c r="B761" t="s">
        <v>15</v>
      </c>
      <c r="C761" t="s">
        <v>14</v>
      </c>
    </row>
    <row r="762" spans="2:3" ht="12">
      <c r="B762" t="s">
        <v>14</v>
      </c>
      <c r="C762" t="s">
        <v>15</v>
      </c>
    </row>
    <row r="763" spans="2:3" ht="12">
      <c r="B763" t="s">
        <v>13</v>
      </c>
      <c r="C763" t="s">
        <v>15</v>
      </c>
    </row>
    <row r="764" spans="2:3" ht="12">
      <c r="B764" t="s">
        <v>14</v>
      </c>
      <c r="C764" t="s">
        <v>15</v>
      </c>
    </row>
    <row r="765" spans="2:3" ht="12">
      <c r="B765" t="s">
        <v>13</v>
      </c>
      <c r="C765" t="s">
        <v>14</v>
      </c>
    </row>
    <row r="766" spans="2:3" ht="12">
      <c r="B766" t="s">
        <v>13</v>
      </c>
      <c r="C766" t="s">
        <v>14</v>
      </c>
    </row>
    <row r="767" spans="2:3" ht="12">
      <c r="B767" t="s">
        <v>13</v>
      </c>
      <c r="C767" t="s">
        <v>14</v>
      </c>
    </row>
    <row r="768" spans="2:3" ht="12">
      <c r="B768" t="s">
        <v>15</v>
      </c>
      <c r="C768" t="s">
        <v>14</v>
      </c>
    </row>
    <row r="769" spans="2:3" ht="12">
      <c r="B769" t="s">
        <v>14</v>
      </c>
      <c r="C769" t="s">
        <v>13</v>
      </c>
    </row>
    <row r="770" spans="2:3" ht="12">
      <c r="B770" t="s">
        <v>14</v>
      </c>
      <c r="C770" t="s">
        <v>13</v>
      </c>
    </row>
    <row r="771" spans="2:3" ht="12">
      <c r="B771" t="s">
        <v>15</v>
      </c>
      <c r="C771" t="s">
        <v>13</v>
      </c>
    </row>
    <row r="772" spans="2:3" ht="12">
      <c r="B772" t="s">
        <v>13</v>
      </c>
      <c r="C772" t="s">
        <v>15</v>
      </c>
    </row>
    <row r="773" spans="2:3" ht="12">
      <c r="B773" t="s">
        <v>15</v>
      </c>
      <c r="C773" t="s">
        <v>14</v>
      </c>
    </row>
    <row r="774" spans="2:3" ht="12">
      <c r="B774" t="s">
        <v>15</v>
      </c>
      <c r="C774" t="s">
        <v>14</v>
      </c>
    </row>
    <row r="775" spans="2:3" ht="12">
      <c r="B775" t="s">
        <v>13</v>
      </c>
      <c r="C775" t="s">
        <v>15</v>
      </c>
    </row>
    <row r="776" spans="2:3" ht="12">
      <c r="B776" t="s">
        <v>14</v>
      </c>
      <c r="C776" t="s">
        <v>15</v>
      </c>
    </row>
    <row r="777" spans="2:3" ht="12">
      <c r="B777" t="s">
        <v>15</v>
      </c>
      <c r="C777" t="s">
        <v>13</v>
      </c>
    </row>
    <row r="778" spans="2:3" ht="12">
      <c r="B778" t="s">
        <v>13</v>
      </c>
      <c r="C778" t="s">
        <v>15</v>
      </c>
    </row>
    <row r="779" spans="2:3" ht="12">
      <c r="B779" t="s">
        <v>13</v>
      </c>
      <c r="C779" t="s">
        <v>15</v>
      </c>
    </row>
    <row r="780" spans="2:3" ht="12">
      <c r="B780" t="s">
        <v>14</v>
      </c>
      <c r="C780" t="s">
        <v>13</v>
      </c>
    </row>
    <row r="781" spans="2:3" ht="12">
      <c r="B781" t="s">
        <v>15</v>
      </c>
      <c r="C781" t="s">
        <v>13</v>
      </c>
    </row>
    <row r="782" spans="2:3" ht="12">
      <c r="B782" t="s">
        <v>13</v>
      </c>
      <c r="C782" t="s">
        <v>14</v>
      </c>
    </row>
    <row r="783" spans="2:3" ht="12">
      <c r="B783" t="s">
        <v>15</v>
      </c>
      <c r="C783" t="s">
        <v>14</v>
      </c>
    </row>
    <row r="784" spans="2:3" ht="12">
      <c r="B784" t="s">
        <v>13</v>
      </c>
      <c r="C784" t="s">
        <v>15</v>
      </c>
    </row>
    <row r="785" spans="2:3" ht="12">
      <c r="B785" t="s">
        <v>14</v>
      </c>
      <c r="C785" t="s">
        <v>13</v>
      </c>
    </row>
    <row r="786" spans="2:3" ht="12">
      <c r="B786" t="s">
        <v>14</v>
      </c>
      <c r="C786" t="s">
        <v>15</v>
      </c>
    </row>
    <row r="787" spans="2:3" ht="12">
      <c r="B787" t="s">
        <v>15</v>
      </c>
      <c r="C787" t="s">
        <v>14</v>
      </c>
    </row>
    <row r="788" spans="2:3" ht="12">
      <c r="B788" t="s">
        <v>15</v>
      </c>
      <c r="C788" t="s">
        <v>13</v>
      </c>
    </row>
    <row r="789" spans="2:3" ht="12">
      <c r="B789" t="s">
        <v>14</v>
      </c>
      <c r="C789" t="s">
        <v>15</v>
      </c>
    </row>
    <row r="790" spans="2:3" ht="12">
      <c r="B790" t="s">
        <v>13</v>
      </c>
      <c r="C790" t="s">
        <v>14</v>
      </c>
    </row>
    <row r="791" spans="2:3" ht="12">
      <c r="B791" t="s">
        <v>15</v>
      </c>
      <c r="C791" t="s">
        <v>13</v>
      </c>
    </row>
    <row r="792" spans="2:3" ht="12">
      <c r="B792" t="s">
        <v>15</v>
      </c>
      <c r="C792" t="s">
        <v>13</v>
      </c>
    </row>
    <row r="793" spans="2:3" ht="12">
      <c r="B793" t="s">
        <v>14</v>
      </c>
      <c r="C793" t="s">
        <v>13</v>
      </c>
    </row>
    <row r="794" spans="2:3" ht="12">
      <c r="B794" t="s">
        <v>14</v>
      </c>
      <c r="C794" t="s">
        <v>15</v>
      </c>
    </row>
    <row r="795" spans="2:3" ht="12">
      <c r="B795" t="s">
        <v>15</v>
      </c>
      <c r="C795" t="s">
        <v>14</v>
      </c>
    </row>
    <row r="796" spans="2:3" ht="12">
      <c r="B796" t="s">
        <v>13</v>
      </c>
      <c r="C796" t="s">
        <v>15</v>
      </c>
    </row>
    <row r="797" spans="2:3" ht="12">
      <c r="B797" t="s">
        <v>13</v>
      </c>
      <c r="C797" t="s">
        <v>15</v>
      </c>
    </row>
    <row r="798" spans="2:3" ht="12">
      <c r="B798" t="s">
        <v>14</v>
      </c>
      <c r="C798" t="s">
        <v>15</v>
      </c>
    </row>
    <row r="799" spans="2:3" ht="12">
      <c r="B799" t="s">
        <v>13</v>
      </c>
      <c r="C799" t="s">
        <v>15</v>
      </c>
    </row>
    <row r="800" spans="2:3" ht="12">
      <c r="B800" t="s">
        <v>15</v>
      </c>
      <c r="C800" t="s">
        <v>14</v>
      </c>
    </row>
    <row r="801" spans="2:3" ht="12">
      <c r="B801" t="s">
        <v>15</v>
      </c>
      <c r="C801" t="s">
        <v>14</v>
      </c>
    </row>
    <row r="802" spans="2:3" ht="12">
      <c r="B802" t="s">
        <v>14</v>
      </c>
      <c r="C802" t="s">
        <v>13</v>
      </c>
    </row>
    <row r="803" spans="2:3" ht="12">
      <c r="B803" t="s">
        <v>14</v>
      </c>
      <c r="C803" t="s">
        <v>13</v>
      </c>
    </row>
    <row r="804" spans="2:3" ht="12">
      <c r="B804" t="s">
        <v>13</v>
      </c>
      <c r="C804" t="s">
        <v>14</v>
      </c>
    </row>
    <row r="805" spans="2:3" ht="12">
      <c r="B805" t="s">
        <v>13</v>
      </c>
      <c r="C805" t="s">
        <v>15</v>
      </c>
    </row>
    <row r="806" spans="2:3" ht="12">
      <c r="B806" t="s">
        <v>14</v>
      </c>
      <c r="C806" t="s">
        <v>13</v>
      </c>
    </row>
    <row r="807" spans="2:3" ht="12">
      <c r="B807" t="s">
        <v>13</v>
      </c>
      <c r="C807" t="s">
        <v>15</v>
      </c>
    </row>
    <row r="808" spans="2:3" ht="12">
      <c r="B808" t="s">
        <v>15</v>
      </c>
      <c r="C808" t="s">
        <v>14</v>
      </c>
    </row>
    <row r="809" spans="2:3" ht="12">
      <c r="B809" t="s">
        <v>15</v>
      </c>
      <c r="C809" t="s">
        <v>13</v>
      </c>
    </row>
    <row r="810" spans="2:3" ht="12">
      <c r="B810" t="s">
        <v>15</v>
      </c>
      <c r="C810" t="s">
        <v>14</v>
      </c>
    </row>
    <row r="811" spans="2:3" ht="12">
      <c r="B811" t="s">
        <v>13</v>
      </c>
      <c r="C811" t="s">
        <v>14</v>
      </c>
    </row>
    <row r="812" spans="2:3" ht="12">
      <c r="B812" t="s">
        <v>13</v>
      </c>
      <c r="C812" t="s">
        <v>15</v>
      </c>
    </row>
    <row r="813" spans="2:3" ht="12">
      <c r="B813" t="s">
        <v>15</v>
      </c>
      <c r="C813" t="s">
        <v>13</v>
      </c>
    </row>
    <row r="814" spans="2:3" ht="12">
      <c r="B814" t="s">
        <v>13</v>
      </c>
      <c r="C814" t="s">
        <v>15</v>
      </c>
    </row>
    <row r="815" spans="2:3" ht="12">
      <c r="B815" t="s">
        <v>14</v>
      </c>
      <c r="C815" t="s">
        <v>15</v>
      </c>
    </row>
    <row r="816" spans="2:3" ht="12">
      <c r="B816" t="s">
        <v>13</v>
      </c>
      <c r="C816" t="s">
        <v>14</v>
      </c>
    </row>
    <row r="817" spans="2:3" ht="12">
      <c r="B817" t="s">
        <v>15</v>
      </c>
      <c r="C817" t="s">
        <v>13</v>
      </c>
    </row>
    <row r="818" spans="2:3" ht="12">
      <c r="B818" t="s">
        <v>15</v>
      </c>
      <c r="C818" t="s">
        <v>14</v>
      </c>
    </row>
    <row r="819" spans="2:3" ht="12">
      <c r="B819" t="s">
        <v>13</v>
      </c>
      <c r="C819" t="s">
        <v>14</v>
      </c>
    </row>
    <row r="820" spans="2:3" ht="12">
      <c r="B820" t="s">
        <v>13</v>
      </c>
      <c r="C820" t="s">
        <v>14</v>
      </c>
    </row>
    <row r="821" spans="2:3" ht="12">
      <c r="B821" t="s">
        <v>15</v>
      </c>
      <c r="C821" t="s">
        <v>13</v>
      </c>
    </row>
    <row r="822" spans="2:3" ht="12">
      <c r="B822" t="s">
        <v>15</v>
      </c>
      <c r="C822" t="s">
        <v>14</v>
      </c>
    </row>
    <row r="823" spans="2:3" ht="12">
      <c r="B823" t="s">
        <v>13</v>
      </c>
      <c r="C823" t="s">
        <v>15</v>
      </c>
    </row>
    <row r="824" spans="2:3" ht="12">
      <c r="B824" t="s">
        <v>13</v>
      </c>
      <c r="C824" t="s">
        <v>15</v>
      </c>
    </row>
    <row r="825" spans="2:3" ht="12">
      <c r="B825" t="s">
        <v>14</v>
      </c>
      <c r="C825" t="s">
        <v>13</v>
      </c>
    </row>
    <row r="826" spans="2:3" ht="12">
      <c r="B826" t="s">
        <v>15</v>
      </c>
      <c r="C826" t="s">
        <v>13</v>
      </c>
    </row>
    <row r="827" spans="2:3" ht="12">
      <c r="B827" t="s">
        <v>13</v>
      </c>
      <c r="C827" t="s">
        <v>14</v>
      </c>
    </row>
    <row r="828" spans="2:3" ht="12">
      <c r="B828" t="s">
        <v>14</v>
      </c>
      <c r="C828" t="s">
        <v>13</v>
      </c>
    </row>
    <row r="829" spans="2:3" ht="12">
      <c r="B829" t="s">
        <v>15</v>
      </c>
      <c r="C829" t="s">
        <v>13</v>
      </c>
    </row>
    <row r="830" spans="2:3" ht="12">
      <c r="B830" t="s">
        <v>13</v>
      </c>
      <c r="C830" t="s">
        <v>15</v>
      </c>
    </row>
    <row r="831" spans="2:3" ht="12">
      <c r="B831" t="s">
        <v>15</v>
      </c>
      <c r="C831" t="s">
        <v>13</v>
      </c>
    </row>
    <row r="832" spans="2:3" ht="12">
      <c r="B832" t="s">
        <v>14</v>
      </c>
      <c r="C832" t="s">
        <v>13</v>
      </c>
    </row>
    <row r="833" spans="2:3" ht="12">
      <c r="B833" t="s">
        <v>14</v>
      </c>
      <c r="C833" t="s">
        <v>15</v>
      </c>
    </row>
    <row r="834" spans="2:3" ht="12">
      <c r="B834" t="s">
        <v>15</v>
      </c>
      <c r="C834" t="s">
        <v>14</v>
      </c>
    </row>
    <row r="835" spans="2:3" ht="12">
      <c r="B835" t="s">
        <v>14</v>
      </c>
      <c r="C835" t="s">
        <v>13</v>
      </c>
    </row>
    <row r="836" spans="2:3" ht="12">
      <c r="B836" t="s">
        <v>15</v>
      </c>
      <c r="C836" t="s">
        <v>14</v>
      </c>
    </row>
    <row r="837" spans="2:3" ht="12">
      <c r="B837" t="s">
        <v>13</v>
      </c>
      <c r="C837" t="s">
        <v>14</v>
      </c>
    </row>
    <row r="838" spans="2:3" ht="12">
      <c r="B838" t="s">
        <v>13</v>
      </c>
      <c r="C838" t="s">
        <v>14</v>
      </c>
    </row>
    <row r="839" spans="2:3" ht="12">
      <c r="B839" t="s">
        <v>13</v>
      </c>
      <c r="C839" t="s">
        <v>15</v>
      </c>
    </row>
    <row r="840" spans="2:3" ht="12">
      <c r="B840" t="s">
        <v>14</v>
      </c>
      <c r="C840" t="s">
        <v>13</v>
      </c>
    </row>
    <row r="841" spans="2:3" ht="12">
      <c r="B841" t="s">
        <v>13</v>
      </c>
      <c r="C841" t="s">
        <v>14</v>
      </c>
    </row>
    <row r="842" spans="2:3" ht="12">
      <c r="B842" t="s">
        <v>15</v>
      </c>
      <c r="C842" t="s">
        <v>14</v>
      </c>
    </row>
    <row r="843" spans="2:3" ht="12">
      <c r="B843" t="s">
        <v>14</v>
      </c>
      <c r="C843" t="s">
        <v>15</v>
      </c>
    </row>
    <row r="844" spans="2:3" ht="12">
      <c r="B844" t="s">
        <v>14</v>
      </c>
      <c r="C844" t="s">
        <v>15</v>
      </c>
    </row>
    <row r="845" spans="2:3" ht="12">
      <c r="B845" t="s">
        <v>14</v>
      </c>
      <c r="C845" t="s">
        <v>13</v>
      </c>
    </row>
    <row r="846" spans="2:3" ht="12">
      <c r="B846" t="s">
        <v>13</v>
      </c>
      <c r="C846" t="s">
        <v>15</v>
      </c>
    </row>
    <row r="847" spans="2:3" ht="12">
      <c r="B847" t="s">
        <v>14</v>
      </c>
      <c r="C847" t="s">
        <v>13</v>
      </c>
    </row>
    <row r="848" spans="2:3" ht="12">
      <c r="B848" t="s">
        <v>13</v>
      </c>
      <c r="C848" t="s">
        <v>15</v>
      </c>
    </row>
    <row r="849" spans="2:3" ht="12">
      <c r="B849" t="s">
        <v>13</v>
      </c>
      <c r="C849" t="s">
        <v>14</v>
      </c>
    </row>
    <row r="850" spans="2:3" ht="12">
      <c r="B850" t="s">
        <v>15</v>
      </c>
      <c r="C850" t="s">
        <v>13</v>
      </c>
    </row>
    <row r="851" spans="2:3" ht="12">
      <c r="B851" t="s">
        <v>14</v>
      </c>
      <c r="C851" t="s">
        <v>13</v>
      </c>
    </row>
    <row r="852" spans="2:3" ht="12">
      <c r="B852" t="s">
        <v>13</v>
      </c>
      <c r="C852" t="s">
        <v>15</v>
      </c>
    </row>
    <row r="853" spans="2:3" ht="12">
      <c r="B853" t="s">
        <v>13</v>
      </c>
      <c r="C853" t="s">
        <v>15</v>
      </c>
    </row>
    <row r="854" spans="2:3" ht="12">
      <c r="B854" t="s">
        <v>13</v>
      </c>
      <c r="C854" t="s">
        <v>14</v>
      </c>
    </row>
    <row r="855" spans="2:3" ht="12">
      <c r="B855" t="s">
        <v>15</v>
      </c>
      <c r="C855" t="s">
        <v>14</v>
      </c>
    </row>
    <row r="856" spans="2:3" ht="12">
      <c r="B856" t="s">
        <v>13</v>
      </c>
      <c r="C856" t="s">
        <v>14</v>
      </c>
    </row>
    <row r="857" spans="2:3" ht="12">
      <c r="B857" t="s">
        <v>15</v>
      </c>
      <c r="C857" t="s">
        <v>14</v>
      </c>
    </row>
    <row r="858" spans="2:3" ht="12">
      <c r="B858" t="s">
        <v>15</v>
      </c>
      <c r="C858" t="s">
        <v>14</v>
      </c>
    </row>
    <row r="859" spans="2:3" ht="12">
      <c r="B859" t="s">
        <v>14</v>
      </c>
      <c r="C859" t="s">
        <v>15</v>
      </c>
    </row>
    <row r="860" spans="2:3" ht="12">
      <c r="B860" t="s">
        <v>15</v>
      </c>
      <c r="C860" t="s">
        <v>13</v>
      </c>
    </row>
    <row r="861" spans="2:3" ht="12">
      <c r="B861" t="s">
        <v>14</v>
      </c>
      <c r="C861" t="s">
        <v>15</v>
      </c>
    </row>
    <row r="862" spans="2:3" ht="12">
      <c r="B862" t="s">
        <v>13</v>
      </c>
      <c r="C862" t="s">
        <v>15</v>
      </c>
    </row>
    <row r="863" spans="2:3" ht="12">
      <c r="B863" t="s">
        <v>13</v>
      </c>
      <c r="C863" t="s">
        <v>14</v>
      </c>
    </row>
    <row r="864" spans="2:3" ht="12">
      <c r="B864" t="s">
        <v>15</v>
      </c>
      <c r="C864" t="s">
        <v>13</v>
      </c>
    </row>
    <row r="865" spans="2:3" ht="12">
      <c r="B865" t="s">
        <v>15</v>
      </c>
      <c r="C865" t="s">
        <v>13</v>
      </c>
    </row>
    <row r="866" spans="2:3" ht="12">
      <c r="B866" t="s">
        <v>14</v>
      </c>
      <c r="C866" t="s">
        <v>15</v>
      </c>
    </row>
    <row r="867" spans="2:3" ht="12">
      <c r="B867" t="s">
        <v>14</v>
      </c>
      <c r="C867" t="s">
        <v>15</v>
      </c>
    </row>
    <row r="868" spans="2:3" ht="12">
      <c r="B868" t="s">
        <v>15</v>
      </c>
      <c r="C868" t="s">
        <v>14</v>
      </c>
    </row>
    <row r="869" spans="2:3" ht="12">
      <c r="B869" t="s">
        <v>15</v>
      </c>
      <c r="C869" t="s">
        <v>14</v>
      </c>
    </row>
    <row r="870" spans="2:3" ht="12">
      <c r="B870" t="s">
        <v>13</v>
      </c>
      <c r="C870" t="s">
        <v>15</v>
      </c>
    </row>
    <row r="871" spans="2:3" ht="12">
      <c r="B871" t="s">
        <v>15</v>
      </c>
      <c r="C871" t="s">
        <v>14</v>
      </c>
    </row>
    <row r="872" spans="2:3" ht="12">
      <c r="B872" t="s">
        <v>15</v>
      </c>
      <c r="C872" t="s">
        <v>13</v>
      </c>
    </row>
    <row r="873" spans="2:3" ht="12">
      <c r="B873" t="s">
        <v>15</v>
      </c>
      <c r="C873" t="s">
        <v>13</v>
      </c>
    </row>
    <row r="874" spans="2:3" ht="12">
      <c r="B874" t="s">
        <v>15</v>
      </c>
      <c r="C874" t="s">
        <v>13</v>
      </c>
    </row>
    <row r="875" spans="2:3" ht="12">
      <c r="B875" t="s">
        <v>13</v>
      </c>
      <c r="C875" t="s">
        <v>14</v>
      </c>
    </row>
    <row r="876" spans="2:3" ht="12">
      <c r="B876" t="s">
        <v>13</v>
      </c>
      <c r="C876" t="s">
        <v>15</v>
      </c>
    </row>
    <row r="877" spans="2:3" ht="12">
      <c r="B877" t="s">
        <v>14</v>
      </c>
      <c r="C877" t="s">
        <v>13</v>
      </c>
    </row>
    <row r="878" spans="2:3" ht="12">
      <c r="B878" t="s">
        <v>13</v>
      </c>
      <c r="C878" t="s">
        <v>15</v>
      </c>
    </row>
    <row r="879" spans="2:3" ht="12">
      <c r="B879" t="s">
        <v>14</v>
      </c>
      <c r="C879" t="s">
        <v>15</v>
      </c>
    </row>
    <row r="880" spans="2:3" ht="12">
      <c r="B880" t="s">
        <v>15</v>
      </c>
      <c r="C880" t="s">
        <v>14</v>
      </c>
    </row>
    <row r="881" spans="2:3" ht="12">
      <c r="B881" t="s">
        <v>15</v>
      </c>
      <c r="C881" t="s">
        <v>14</v>
      </c>
    </row>
    <row r="882" spans="2:3" ht="12">
      <c r="B882" t="s">
        <v>13</v>
      </c>
      <c r="C882" t="s">
        <v>15</v>
      </c>
    </row>
    <row r="883" spans="2:3" ht="12">
      <c r="B883" t="s">
        <v>14</v>
      </c>
      <c r="C883" t="s">
        <v>13</v>
      </c>
    </row>
    <row r="884" spans="2:3" ht="12">
      <c r="B884" t="s">
        <v>13</v>
      </c>
      <c r="C884" t="s">
        <v>15</v>
      </c>
    </row>
    <row r="885" spans="2:3" ht="12">
      <c r="B885" t="s">
        <v>14</v>
      </c>
      <c r="C885" t="s">
        <v>13</v>
      </c>
    </row>
    <row r="886" spans="2:3" ht="12">
      <c r="B886" t="s">
        <v>14</v>
      </c>
      <c r="C886" t="s">
        <v>13</v>
      </c>
    </row>
    <row r="887" spans="2:3" ht="12">
      <c r="B887" t="s">
        <v>15</v>
      </c>
      <c r="C887" t="s">
        <v>14</v>
      </c>
    </row>
    <row r="888" spans="2:3" ht="12">
      <c r="B888" t="s">
        <v>14</v>
      </c>
      <c r="C888" t="s">
        <v>15</v>
      </c>
    </row>
    <row r="889" spans="2:3" ht="12">
      <c r="B889" t="s">
        <v>15</v>
      </c>
      <c r="C889" t="s">
        <v>13</v>
      </c>
    </row>
    <row r="890" spans="2:3" ht="12">
      <c r="B890" t="s">
        <v>15</v>
      </c>
      <c r="C890" t="s">
        <v>13</v>
      </c>
    </row>
    <row r="891" spans="2:3" ht="12">
      <c r="B891" t="s">
        <v>15</v>
      </c>
      <c r="C891" t="s">
        <v>14</v>
      </c>
    </row>
    <row r="892" spans="2:3" ht="12">
      <c r="B892" t="s">
        <v>13</v>
      </c>
      <c r="C892" t="s">
        <v>15</v>
      </c>
    </row>
    <row r="893" spans="2:3" ht="12">
      <c r="B893" t="s">
        <v>13</v>
      </c>
      <c r="C893" t="s">
        <v>15</v>
      </c>
    </row>
    <row r="894" spans="2:3" ht="12">
      <c r="B894" t="s">
        <v>13</v>
      </c>
      <c r="C894" t="s">
        <v>15</v>
      </c>
    </row>
    <row r="895" spans="2:3" ht="12">
      <c r="B895" t="s">
        <v>13</v>
      </c>
      <c r="C895" t="s">
        <v>14</v>
      </c>
    </row>
    <row r="896" spans="2:3" ht="12">
      <c r="B896" t="s">
        <v>14</v>
      </c>
      <c r="C896" t="s">
        <v>15</v>
      </c>
    </row>
    <row r="897" spans="2:3" ht="12">
      <c r="B897" t="s">
        <v>15</v>
      </c>
      <c r="C897" t="s">
        <v>14</v>
      </c>
    </row>
    <row r="898" spans="2:3" ht="12">
      <c r="B898" t="s">
        <v>15</v>
      </c>
      <c r="C898" t="s">
        <v>13</v>
      </c>
    </row>
    <row r="899" spans="2:3" ht="12">
      <c r="B899" t="s">
        <v>14</v>
      </c>
      <c r="C899" t="s">
        <v>15</v>
      </c>
    </row>
    <row r="900" spans="2:3" ht="12">
      <c r="B900" t="s">
        <v>14</v>
      </c>
      <c r="C900" t="s">
        <v>15</v>
      </c>
    </row>
    <row r="901" spans="2:3" ht="12">
      <c r="B901" t="s">
        <v>15</v>
      </c>
      <c r="C901" t="s">
        <v>14</v>
      </c>
    </row>
    <row r="902" spans="2:3" ht="12">
      <c r="B902" t="s">
        <v>15</v>
      </c>
      <c r="C902" t="s">
        <v>13</v>
      </c>
    </row>
    <row r="903" spans="2:3" ht="12">
      <c r="B903" t="s">
        <v>15</v>
      </c>
      <c r="C903" t="s">
        <v>13</v>
      </c>
    </row>
    <row r="904" spans="2:3" ht="12">
      <c r="B904" t="s">
        <v>13</v>
      </c>
      <c r="C904" t="s">
        <v>14</v>
      </c>
    </row>
    <row r="905" spans="2:3" ht="12">
      <c r="B905" t="s">
        <v>13</v>
      </c>
      <c r="C905" t="s">
        <v>14</v>
      </c>
    </row>
    <row r="906" spans="2:3" ht="12">
      <c r="B906" t="s">
        <v>14</v>
      </c>
      <c r="C906" t="s">
        <v>13</v>
      </c>
    </row>
    <row r="907" spans="2:3" ht="12">
      <c r="B907" t="s">
        <v>14</v>
      </c>
      <c r="C907" t="s">
        <v>13</v>
      </c>
    </row>
    <row r="908" spans="2:3" ht="12">
      <c r="B908" t="s">
        <v>15</v>
      </c>
      <c r="C908" t="s">
        <v>13</v>
      </c>
    </row>
    <row r="909" spans="2:3" ht="12">
      <c r="B909" t="s">
        <v>13</v>
      </c>
      <c r="C909" t="s">
        <v>14</v>
      </c>
    </row>
    <row r="910" spans="2:3" ht="12">
      <c r="B910" t="s">
        <v>14</v>
      </c>
      <c r="C910" t="s">
        <v>13</v>
      </c>
    </row>
    <row r="911" spans="2:3" ht="12">
      <c r="B911" t="s">
        <v>13</v>
      </c>
      <c r="C911" t="s">
        <v>15</v>
      </c>
    </row>
    <row r="912" spans="2:3" ht="12">
      <c r="B912" t="s">
        <v>13</v>
      </c>
      <c r="C912" t="s">
        <v>15</v>
      </c>
    </row>
    <row r="913" spans="2:3" ht="12">
      <c r="B913" t="s">
        <v>15</v>
      </c>
      <c r="C913" t="s">
        <v>13</v>
      </c>
    </row>
    <row r="914" spans="2:3" ht="12">
      <c r="B914" t="s">
        <v>14</v>
      </c>
      <c r="C914" t="s">
        <v>13</v>
      </c>
    </row>
    <row r="915" spans="2:3" ht="12">
      <c r="B915" t="s">
        <v>15</v>
      </c>
      <c r="C915" t="s">
        <v>13</v>
      </c>
    </row>
    <row r="916" spans="2:3" ht="12">
      <c r="B916" t="s">
        <v>13</v>
      </c>
      <c r="C916" t="s">
        <v>14</v>
      </c>
    </row>
    <row r="917" spans="2:3" ht="12">
      <c r="B917" t="s">
        <v>14</v>
      </c>
      <c r="C917" t="s">
        <v>13</v>
      </c>
    </row>
    <row r="918" spans="2:3" ht="12">
      <c r="B918" t="s">
        <v>13</v>
      </c>
      <c r="C918" t="s">
        <v>15</v>
      </c>
    </row>
    <row r="919" spans="2:3" ht="12">
      <c r="B919" t="s">
        <v>15</v>
      </c>
      <c r="C919" t="s">
        <v>14</v>
      </c>
    </row>
    <row r="920" spans="2:3" ht="12">
      <c r="B920" t="s">
        <v>14</v>
      </c>
      <c r="C920" t="s">
        <v>15</v>
      </c>
    </row>
    <row r="921" spans="2:3" ht="12">
      <c r="B921" t="s">
        <v>14</v>
      </c>
      <c r="C921" t="s">
        <v>15</v>
      </c>
    </row>
    <row r="922" spans="2:3" ht="12">
      <c r="B922" t="s">
        <v>15</v>
      </c>
      <c r="C922" t="s">
        <v>13</v>
      </c>
    </row>
    <row r="923" spans="2:3" ht="12">
      <c r="B923" t="s">
        <v>15</v>
      </c>
      <c r="C923" t="s">
        <v>14</v>
      </c>
    </row>
    <row r="924" spans="2:3" ht="12">
      <c r="B924" t="s">
        <v>14</v>
      </c>
      <c r="C924" t="s">
        <v>13</v>
      </c>
    </row>
    <row r="925" spans="2:3" ht="12">
      <c r="B925" t="s">
        <v>14</v>
      </c>
      <c r="C925" t="s">
        <v>15</v>
      </c>
    </row>
    <row r="926" spans="2:3" ht="12">
      <c r="B926" t="s">
        <v>13</v>
      </c>
      <c r="C926" t="s">
        <v>14</v>
      </c>
    </row>
    <row r="927" spans="2:3" ht="12">
      <c r="B927" t="s">
        <v>14</v>
      </c>
      <c r="C927" t="s">
        <v>13</v>
      </c>
    </row>
    <row r="928" spans="2:3" ht="12">
      <c r="B928" t="s">
        <v>14</v>
      </c>
      <c r="C928" t="s">
        <v>13</v>
      </c>
    </row>
    <row r="929" spans="2:3" ht="12">
      <c r="B929" t="s">
        <v>13</v>
      </c>
      <c r="C929" t="s">
        <v>15</v>
      </c>
    </row>
    <row r="930" spans="2:3" ht="12">
      <c r="B930" t="s">
        <v>13</v>
      </c>
      <c r="C930" t="s">
        <v>15</v>
      </c>
    </row>
    <row r="931" spans="2:3" ht="12">
      <c r="B931" t="s">
        <v>15</v>
      </c>
      <c r="C931" t="s">
        <v>14</v>
      </c>
    </row>
    <row r="932" spans="2:3" ht="12">
      <c r="B932" t="s">
        <v>15</v>
      </c>
      <c r="C932" t="s">
        <v>13</v>
      </c>
    </row>
    <row r="933" spans="2:3" ht="12">
      <c r="B933" t="s">
        <v>15</v>
      </c>
      <c r="C933" t="s">
        <v>14</v>
      </c>
    </row>
    <row r="934" spans="2:3" ht="12">
      <c r="B934" t="s">
        <v>13</v>
      </c>
      <c r="C934" t="s">
        <v>14</v>
      </c>
    </row>
    <row r="935" spans="2:3" ht="12">
      <c r="B935" t="s">
        <v>13</v>
      </c>
      <c r="C935" t="s">
        <v>15</v>
      </c>
    </row>
    <row r="936" spans="2:3" ht="12">
      <c r="B936" t="s">
        <v>14</v>
      </c>
      <c r="C936" t="s">
        <v>13</v>
      </c>
    </row>
    <row r="937" spans="2:3" ht="12">
      <c r="B937" t="s">
        <v>13</v>
      </c>
      <c r="C937" t="s">
        <v>15</v>
      </c>
    </row>
    <row r="938" spans="2:3" ht="12">
      <c r="B938" t="s">
        <v>15</v>
      </c>
      <c r="C938" t="s">
        <v>14</v>
      </c>
    </row>
    <row r="939" spans="2:3" ht="12">
      <c r="B939" t="s">
        <v>13</v>
      </c>
      <c r="C939" t="s">
        <v>15</v>
      </c>
    </row>
    <row r="940" spans="2:3" ht="12">
      <c r="B940" t="s">
        <v>13</v>
      </c>
      <c r="C940" t="s">
        <v>14</v>
      </c>
    </row>
    <row r="941" spans="2:3" ht="12">
      <c r="B941" t="s">
        <v>13</v>
      </c>
      <c r="C941" t="s">
        <v>14</v>
      </c>
    </row>
    <row r="942" spans="2:3" ht="12">
      <c r="B942" t="s">
        <v>15</v>
      </c>
      <c r="C942" t="s">
        <v>13</v>
      </c>
    </row>
    <row r="943" spans="2:3" ht="12">
      <c r="B943" t="s">
        <v>14</v>
      </c>
      <c r="C943" t="s">
        <v>13</v>
      </c>
    </row>
    <row r="944" spans="2:3" ht="12">
      <c r="B944" t="s">
        <v>14</v>
      </c>
      <c r="C944" t="s">
        <v>13</v>
      </c>
    </row>
    <row r="945" spans="2:3" ht="12">
      <c r="B945" t="s">
        <v>15</v>
      </c>
      <c r="C945" t="s">
        <v>14</v>
      </c>
    </row>
    <row r="946" spans="2:3" ht="12">
      <c r="B946" t="s">
        <v>14</v>
      </c>
      <c r="C946" t="s">
        <v>13</v>
      </c>
    </row>
    <row r="947" spans="2:3" ht="12">
      <c r="B947" t="s">
        <v>13</v>
      </c>
      <c r="C947" t="s">
        <v>14</v>
      </c>
    </row>
    <row r="948" spans="2:3" ht="12">
      <c r="B948" t="s">
        <v>14</v>
      </c>
      <c r="C948" t="s">
        <v>15</v>
      </c>
    </row>
    <row r="949" spans="2:3" ht="12">
      <c r="B949" t="s">
        <v>13</v>
      </c>
      <c r="C949" t="s">
        <v>15</v>
      </c>
    </row>
    <row r="950" spans="2:3" ht="12">
      <c r="B950" t="s">
        <v>13</v>
      </c>
      <c r="C950" t="s">
        <v>15</v>
      </c>
    </row>
    <row r="951" spans="2:3" ht="12">
      <c r="B951" t="s">
        <v>13</v>
      </c>
      <c r="C951" t="s">
        <v>15</v>
      </c>
    </row>
    <row r="952" spans="2:3" ht="12">
      <c r="B952" t="s">
        <v>13</v>
      </c>
      <c r="C952" t="s">
        <v>14</v>
      </c>
    </row>
    <row r="953" spans="2:3" ht="12">
      <c r="B953" t="s">
        <v>13</v>
      </c>
      <c r="C953" t="s">
        <v>15</v>
      </c>
    </row>
    <row r="954" spans="2:3" ht="12">
      <c r="B954" t="s">
        <v>13</v>
      </c>
      <c r="C954" t="s">
        <v>14</v>
      </c>
    </row>
    <row r="955" spans="2:3" ht="12">
      <c r="B955" t="s">
        <v>14</v>
      </c>
      <c r="C955" t="s">
        <v>15</v>
      </c>
    </row>
    <row r="956" spans="2:3" ht="12">
      <c r="B956" t="s">
        <v>15</v>
      </c>
      <c r="C956" t="s">
        <v>13</v>
      </c>
    </row>
    <row r="957" spans="2:3" ht="12">
      <c r="B957" t="s">
        <v>14</v>
      </c>
      <c r="C957" t="s">
        <v>13</v>
      </c>
    </row>
    <row r="958" spans="2:3" ht="12">
      <c r="B958" t="s">
        <v>13</v>
      </c>
      <c r="C958" t="s">
        <v>14</v>
      </c>
    </row>
    <row r="959" spans="2:3" ht="12">
      <c r="B959" t="s">
        <v>13</v>
      </c>
      <c r="C959" t="s">
        <v>14</v>
      </c>
    </row>
    <row r="960" spans="2:3" ht="12">
      <c r="B960" t="s">
        <v>13</v>
      </c>
      <c r="C960" t="s">
        <v>15</v>
      </c>
    </row>
    <row r="961" spans="2:3" ht="12">
      <c r="B961" t="s">
        <v>15</v>
      </c>
      <c r="C961" t="s">
        <v>14</v>
      </c>
    </row>
    <row r="962" spans="2:3" ht="12">
      <c r="B962" t="s">
        <v>15</v>
      </c>
      <c r="C962" t="s">
        <v>13</v>
      </c>
    </row>
    <row r="963" spans="2:3" ht="12">
      <c r="B963" t="s">
        <v>15</v>
      </c>
      <c r="C963" t="s">
        <v>13</v>
      </c>
    </row>
    <row r="964" spans="2:3" ht="12">
      <c r="B964" t="s">
        <v>13</v>
      </c>
      <c r="C964" t="s">
        <v>14</v>
      </c>
    </row>
    <row r="965" spans="2:3" ht="12">
      <c r="B965" t="s">
        <v>14</v>
      </c>
      <c r="C965" t="s">
        <v>13</v>
      </c>
    </row>
    <row r="966" spans="2:3" ht="12">
      <c r="B966" t="s">
        <v>14</v>
      </c>
      <c r="C966" t="s">
        <v>13</v>
      </c>
    </row>
    <row r="967" spans="2:3" ht="12">
      <c r="B967" t="s">
        <v>13</v>
      </c>
      <c r="C967" t="s">
        <v>15</v>
      </c>
    </row>
    <row r="968" spans="2:3" ht="12">
      <c r="B968" t="s">
        <v>13</v>
      </c>
      <c r="C968" t="s">
        <v>14</v>
      </c>
    </row>
    <row r="969" spans="2:3" ht="12">
      <c r="B969" t="s">
        <v>15</v>
      </c>
      <c r="C969" t="s">
        <v>14</v>
      </c>
    </row>
    <row r="970" spans="2:3" ht="12">
      <c r="B970" t="s">
        <v>13</v>
      </c>
      <c r="C970" t="s">
        <v>14</v>
      </c>
    </row>
    <row r="971" spans="2:3" ht="12">
      <c r="B971" t="s">
        <v>15</v>
      </c>
      <c r="C971" t="s">
        <v>13</v>
      </c>
    </row>
    <row r="972" spans="2:3" ht="12">
      <c r="B972" t="s">
        <v>14</v>
      </c>
      <c r="C972" t="s">
        <v>15</v>
      </c>
    </row>
    <row r="973" spans="2:3" ht="12">
      <c r="B973" t="s">
        <v>14</v>
      </c>
      <c r="C973" t="s">
        <v>15</v>
      </c>
    </row>
    <row r="974" spans="2:3" ht="12">
      <c r="B974" t="s">
        <v>15</v>
      </c>
      <c r="C974" t="s">
        <v>13</v>
      </c>
    </row>
    <row r="975" spans="2:3" ht="12">
      <c r="B975" t="s">
        <v>15</v>
      </c>
      <c r="C975" t="s">
        <v>13</v>
      </c>
    </row>
    <row r="976" spans="2:3" ht="12">
      <c r="B976" t="s">
        <v>13</v>
      </c>
      <c r="C976" t="s">
        <v>14</v>
      </c>
    </row>
    <row r="977" spans="2:3" ht="12">
      <c r="B977" t="s">
        <v>14</v>
      </c>
      <c r="C977" t="s">
        <v>15</v>
      </c>
    </row>
    <row r="978" spans="2:3" ht="12">
      <c r="B978" t="s">
        <v>14</v>
      </c>
      <c r="C978" t="s">
        <v>13</v>
      </c>
    </row>
    <row r="979" spans="2:3" ht="12">
      <c r="B979" t="s">
        <v>15</v>
      </c>
      <c r="C979" t="s">
        <v>13</v>
      </c>
    </row>
    <row r="980" spans="2:3" ht="12">
      <c r="B980" t="s">
        <v>14</v>
      </c>
      <c r="C980" t="s">
        <v>13</v>
      </c>
    </row>
    <row r="981" spans="2:3" ht="12">
      <c r="B981" t="s">
        <v>14</v>
      </c>
      <c r="C981" t="s">
        <v>15</v>
      </c>
    </row>
    <row r="982" spans="2:3" ht="12">
      <c r="B982" t="s">
        <v>15</v>
      </c>
      <c r="C982" t="s">
        <v>13</v>
      </c>
    </row>
    <row r="983" spans="2:3" ht="12">
      <c r="B983" t="s">
        <v>14</v>
      </c>
      <c r="C983" t="s">
        <v>13</v>
      </c>
    </row>
    <row r="984" spans="2:3" ht="12">
      <c r="B984" t="s">
        <v>15</v>
      </c>
      <c r="C984" t="s">
        <v>13</v>
      </c>
    </row>
    <row r="985" spans="2:3" ht="12">
      <c r="B985" t="s">
        <v>15</v>
      </c>
      <c r="C985" t="s">
        <v>13</v>
      </c>
    </row>
    <row r="986" spans="2:3" ht="12">
      <c r="B986" t="s">
        <v>13</v>
      </c>
      <c r="C986" t="s">
        <v>15</v>
      </c>
    </row>
    <row r="987" spans="2:3" ht="12">
      <c r="B987" t="s">
        <v>14</v>
      </c>
      <c r="C987" t="s">
        <v>13</v>
      </c>
    </row>
    <row r="988" spans="2:3" ht="12">
      <c r="B988" t="s">
        <v>14</v>
      </c>
      <c r="C988" t="s">
        <v>13</v>
      </c>
    </row>
    <row r="989" spans="2:3" ht="12">
      <c r="B989" t="s">
        <v>14</v>
      </c>
      <c r="C989" t="s">
        <v>13</v>
      </c>
    </row>
    <row r="990" spans="2:3" ht="12">
      <c r="B990" t="s">
        <v>15</v>
      </c>
      <c r="C990" t="s">
        <v>13</v>
      </c>
    </row>
    <row r="991" spans="2:3" ht="12">
      <c r="B991" t="s">
        <v>14</v>
      </c>
      <c r="C991" t="s">
        <v>13</v>
      </c>
    </row>
    <row r="992" spans="2:3" ht="12">
      <c r="B992" t="s">
        <v>14</v>
      </c>
      <c r="C992" t="s">
        <v>15</v>
      </c>
    </row>
    <row r="993" spans="2:3" ht="12">
      <c r="B993" t="s">
        <v>13</v>
      </c>
      <c r="C993" t="s">
        <v>15</v>
      </c>
    </row>
    <row r="994" spans="2:3" ht="12">
      <c r="B994" t="s">
        <v>15</v>
      </c>
      <c r="C994" t="s">
        <v>13</v>
      </c>
    </row>
    <row r="995" spans="2:3" ht="12">
      <c r="B995" t="s">
        <v>14</v>
      </c>
      <c r="C995" t="s">
        <v>13</v>
      </c>
    </row>
    <row r="996" spans="2:3" ht="12">
      <c r="B996" t="s">
        <v>14</v>
      </c>
      <c r="C996" t="s">
        <v>15</v>
      </c>
    </row>
    <row r="997" spans="2:3" ht="12">
      <c r="B997" t="s">
        <v>14</v>
      </c>
      <c r="C997" t="s">
        <v>13</v>
      </c>
    </row>
    <row r="998" spans="2:3" ht="12">
      <c r="B998" t="s">
        <v>14</v>
      </c>
      <c r="C998" t="s">
        <v>15</v>
      </c>
    </row>
    <row r="999" spans="2:3" ht="12">
      <c r="B999" t="s">
        <v>13</v>
      </c>
      <c r="C999" t="s">
        <v>14</v>
      </c>
    </row>
    <row r="1000" spans="2:3" ht="12">
      <c r="B1000" t="s">
        <v>15</v>
      </c>
      <c r="C1000" t="s">
        <v>13</v>
      </c>
    </row>
    <row r="1001" spans="2:3" ht="12">
      <c r="B1001" t="s">
        <v>14</v>
      </c>
      <c r="C1001" t="s">
        <v>13</v>
      </c>
    </row>
  </sheetData>
  <printOptions/>
  <pageMargins left="0.75" right="0.75" top="1" bottom="1" header="0.5" footer="0.5"/>
  <pageSetup fitToHeight="1" fitToWidth="1" orientation="landscape" paperSize="9" scale="93"/>
  <drawing r:id="rId1"/>
</worksheet>
</file>

<file path=xl/worksheets/sheet9.xml><?xml version="1.0" encoding="utf-8"?>
<worksheet xmlns="http://schemas.openxmlformats.org/spreadsheetml/2006/main" xmlns:r="http://schemas.openxmlformats.org/officeDocument/2006/relationships">
  <sheetPr codeName="Sheet14">
    <pageSetUpPr fitToPage="1"/>
  </sheetPr>
  <dimension ref="A3:E17"/>
  <sheetViews>
    <sheetView workbookViewId="0" topLeftCell="A1">
      <selection activeCell="I10" sqref="I10"/>
    </sheetView>
  </sheetViews>
  <sheetFormatPr defaultColWidth="9.00390625" defaultRowHeight="12"/>
  <cols>
    <col min="1" max="1" width="13.25390625" style="0" customWidth="1"/>
    <col min="2" max="4" width="6.75390625" style="0" customWidth="1"/>
    <col min="5" max="5" width="9.875" style="0" customWidth="1"/>
    <col min="6" max="16384" width="8.875" style="0" customWidth="1"/>
  </cols>
  <sheetData>
    <row r="3" spans="1:5" ht="12">
      <c r="A3" s="32" t="s">
        <v>31</v>
      </c>
      <c r="B3" s="29" t="s">
        <v>29</v>
      </c>
      <c r="C3" s="15"/>
      <c r="D3" s="15"/>
      <c r="E3" s="30"/>
    </row>
    <row r="4" spans="1:5" ht="12">
      <c r="A4" s="29" t="s">
        <v>28</v>
      </c>
      <c r="B4" s="14" t="s">
        <v>14</v>
      </c>
      <c r="C4" s="15" t="s">
        <v>13</v>
      </c>
      <c r="D4" s="15" t="s">
        <v>15</v>
      </c>
      <c r="E4" s="17" t="s">
        <v>32</v>
      </c>
    </row>
    <row r="5" spans="1:5" ht="12">
      <c r="A5" s="14" t="s">
        <v>15</v>
      </c>
      <c r="B5" s="18">
        <v>162</v>
      </c>
      <c r="C5" s="19">
        <v>184</v>
      </c>
      <c r="D5" s="19"/>
      <c r="E5" s="20">
        <v>346</v>
      </c>
    </row>
    <row r="6" spans="1:5" ht="12">
      <c r="A6" s="16" t="s">
        <v>14</v>
      </c>
      <c r="B6" s="21"/>
      <c r="C6" s="22">
        <v>148</v>
      </c>
      <c r="D6" s="22">
        <v>161</v>
      </c>
      <c r="E6" s="23">
        <v>309</v>
      </c>
    </row>
    <row r="7" spans="1:5" ht="12">
      <c r="A7" s="16" t="s">
        <v>13</v>
      </c>
      <c r="B7" s="21">
        <v>172</v>
      </c>
      <c r="C7" s="22"/>
      <c r="D7" s="22">
        <v>173</v>
      </c>
      <c r="E7" s="23">
        <v>345</v>
      </c>
    </row>
    <row r="8" spans="1:5" ht="12">
      <c r="A8" s="24" t="s">
        <v>32</v>
      </c>
      <c r="B8" s="25">
        <v>334</v>
      </c>
      <c r="C8" s="26">
        <v>332</v>
      </c>
      <c r="D8" s="26">
        <v>334</v>
      </c>
      <c r="E8" s="27">
        <v>1000</v>
      </c>
    </row>
    <row r="15" spans="2:4" ht="12">
      <c r="B15" s="28">
        <f>B5/$E5</f>
        <v>0.4682080924855491</v>
      </c>
      <c r="C15" s="28">
        <f>C5/$E5</f>
        <v>0.5317919075144508</v>
      </c>
      <c r="D15" s="28">
        <f>D5/$E5</f>
        <v>0</v>
      </c>
    </row>
    <row r="16" spans="2:4" ht="12">
      <c r="B16" s="28">
        <f aca="true" t="shared" si="0" ref="B16:D17">B6/$E6</f>
        <v>0</v>
      </c>
      <c r="C16" s="28">
        <f t="shared" si="0"/>
        <v>0.47896440129449835</v>
      </c>
      <c r="D16" s="28">
        <f t="shared" si="0"/>
        <v>0.5210355987055016</v>
      </c>
    </row>
    <row r="17" spans="2:4" ht="12">
      <c r="B17" s="28">
        <f t="shared" si="0"/>
        <v>0.4985507246376812</v>
      </c>
      <c r="C17" s="28">
        <f t="shared" si="0"/>
        <v>0</v>
      </c>
      <c r="D17" s="28">
        <f t="shared" si="0"/>
        <v>0.5014492753623189</v>
      </c>
    </row>
  </sheetData>
  <printOptions/>
  <pageMargins left="0.75" right="0.75" top="1" bottom="1" header="0.5" footer="0.5"/>
  <pageSetup fitToHeight="1" fitToWidth="1" orientation="portrait" paperSize="9" scale="79"/>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Wabash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Frank M. Howland</dc:creator>
  <cp:keywords/>
  <dc:description/>
  <cp:lastModifiedBy>Computer Services</cp:lastModifiedBy>
  <cp:lastPrinted>2000-11-07T20:37:03Z</cp:lastPrinted>
  <dcterms:created xsi:type="dcterms:W3CDTF">1999-06-29T16:12:49Z</dcterms:created>
  <dcterms:modified xsi:type="dcterms:W3CDTF">2002-10-21T16:35:08Z</dcterms:modified>
  <cp:category/>
  <cp:version/>
  <cp:contentType/>
  <cp:contentStatus/>
</cp:coreProperties>
</file>